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760" tabRatio="770" firstSheet="20" activeTab="20"/>
  </bookViews>
  <sheets>
    <sheet name="3005厦门市海沧区海沧街道石塘社区卫生服务中心全科医师1" sheetId="1" r:id="rId1"/>
    <sheet name="3006厦门市海沧区海沧街道石塘社区卫生服务中心护师" sheetId="2" r:id="rId2"/>
    <sheet name="3007厦门市海沧区海沧街道石塘社区卫生服务中心护士" sheetId="3" r:id="rId3"/>
    <sheet name="3009厦门市海沧区海沧街道石塘社区卫生服务中心公卫医师2" sheetId="4" r:id="rId4"/>
    <sheet name="3014厦门市海沧区新阳街道社区卫生服务中心全科医师2" sheetId="5" r:id="rId5"/>
    <sheet name="3015厦门市海沧区新阳街道社区卫生服务中心五官科医师" sheetId="6" r:id="rId6"/>
    <sheet name="3016厦门市海沧区新阳街道社区卫生服务中心护师" sheetId="7" r:id="rId7"/>
    <sheet name="3020厦门市海沧区嵩屿街道社区卫生服务中心公共卫生医师" sheetId="8" r:id="rId8"/>
    <sheet name="3021厦门市海沧区嵩屿街道社区卫生服务中心全科护士" sheetId="9" r:id="rId9"/>
    <sheet name="3022厦门市海沧区嵩屿街道社区卫生服务中心针炙理疗医师" sheetId="10" r:id="rId10"/>
    <sheet name="3008厦门市海沧区海沧街道石塘社区卫生服务中心儿保医师" sheetId="11" r:id="rId11"/>
    <sheet name="3010厦门市海沧区海沧街道石塘社区卫生服务中心公卫医师1" sheetId="12" r:id="rId12"/>
    <sheet name="3011厦门市海沧区海沧街道石塘社区卫生服务中心中医师" sheetId="13" r:id="rId13"/>
    <sheet name="3012厦门市海沧区海沧街道石塘社区卫生服务中心全科医师2" sheetId="14" r:id="rId14"/>
    <sheet name="3017厦门市海沧区新阳街道社区卫生服务中心全科医师3" sheetId="15" r:id="rId15"/>
    <sheet name="3018厦门市海沧区新阳街道社区卫生服务中心公卫医师" sheetId="16" r:id="rId16"/>
    <sheet name="3019厦门市海沧区新阳街道社区卫生服务中心全科医师1" sheetId="17" r:id="rId17"/>
    <sheet name="3001厦门市海沧区东孚卫生院中药师" sheetId="18" r:id="rId18"/>
    <sheet name="3003厦门市海沧区妇幼保健院财务管理" sheetId="19" r:id="rId19"/>
    <sheet name="3023厦门市海沧区嵩屿街道社区卫生服务中心全科医师" sheetId="20" r:id="rId20"/>
    <sheet name="体检名单" sheetId="21" r:id="rId21"/>
  </sheets>
  <definedNames>
    <definedName name="_xlnm.Print_Area" localSheetId="17">'3001厦门市海沧区东孚卫生院中药师'!$A$1:$J$29</definedName>
    <definedName name="_xlnm.Print_Area" localSheetId="18">'3003厦门市海沧区妇幼保健院财务管理'!$A$1:$J$29</definedName>
    <definedName name="_xlnm.Print_Area" localSheetId="0">'3005厦门市海沧区海沧街道石塘社区卫生服务中心全科医师1'!$A$1:$J$29</definedName>
    <definedName name="_xlnm.Print_Area" localSheetId="1">'3006厦门市海沧区海沧街道石塘社区卫生服务中心护师'!$A$1:$J$29</definedName>
    <definedName name="_xlnm.Print_Area" localSheetId="2">'3007厦门市海沧区海沧街道石塘社区卫生服务中心护士'!$A$1:$J$29</definedName>
    <definedName name="_xlnm.Print_Area" localSheetId="10">'3008厦门市海沧区海沧街道石塘社区卫生服务中心儿保医师'!$A$1:$J$29</definedName>
    <definedName name="_xlnm.Print_Area" localSheetId="3">'3009厦门市海沧区海沧街道石塘社区卫生服务中心公卫医师2'!$A$1:$J$29</definedName>
    <definedName name="_xlnm.Print_Area" localSheetId="11">'3010厦门市海沧区海沧街道石塘社区卫生服务中心公卫医师1'!$A$1:$J$29</definedName>
    <definedName name="_xlnm.Print_Area" localSheetId="12">'3011厦门市海沧区海沧街道石塘社区卫生服务中心中医师'!$A$1:$J$29</definedName>
    <definedName name="_xlnm.Print_Area" localSheetId="13">'3012厦门市海沧区海沧街道石塘社区卫生服务中心全科医师2'!$A$1:$J$29</definedName>
    <definedName name="_xlnm.Print_Area" localSheetId="4">'3014厦门市海沧区新阳街道社区卫生服务中心全科医师2'!$A$1:$J$29</definedName>
    <definedName name="_xlnm.Print_Area" localSheetId="5">'3015厦门市海沧区新阳街道社区卫生服务中心五官科医师'!$A$1:$J$29</definedName>
    <definedName name="_xlnm.Print_Area" localSheetId="6">'3016厦门市海沧区新阳街道社区卫生服务中心护师'!$A$1:$J$29</definedName>
    <definedName name="_xlnm.Print_Area" localSheetId="14">'3017厦门市海沧区新阳街道社区卫生服务中心全科医师3'!$A$1:$J$29</definedName>
    <definedName name="_xlnm.Print_Area" localSheetId="15">'3018厦门市海沧区新阳街道社区卫生服务中心公卫医师'!$A$1:$J$29</definedName>
    <definedName name="_xlnm.Print_Area" localSheetId="16">'3019厦门市海沧区新阳街道社区卫生服务中心全科医师1'!$A$1:$J$29</definedName>
    <definedName name="_xlnm.Print_Area" localSheetId="7">'3020厦门市海沧区嵩屿街道社区卫生服务中心公共卫生医师'!$A$1:$J$29</definedName>
    <definedName name="_xlnm.Print_Area" localSheetId="8">'3021厦门市海沧区嵩屿街道社区卫生服务中心全科护士'!$A$1:$J$29</definedName>
    <definedName name="_xlnm.Print_Area" localSheetId="9">'3022厦门市海沧区嵩屿街道社区卫生服务中心针炙理疗医师'!$A$1:$J$29</definedName>
    <definedName name="_xlnm.Print_Area" localSheetId="19">'3023厦门市海沧区嵩屿街道社区卫生服务中心全科医师'!$A$1:$J$29</definedName>
  </definedNames>
  <calcPr fullCalcOnLoad="1"/>
</workbook>
</file>

<file path=xl/sharedStrings.xml><?xml version="1.0" encoding="utf-8"?>
<sst xmlns="http://schemas.openxmlformats.org/spreadsheetml/2006/main" count="1190" uniqueCount="267">
  <si>
    <t>2017年海沧区事业单位补充编内工作人员招考成绩表（存档）</t>
  </si>
  <si>
    <t>报考职位：厦门市海沧区东孚卫生院中药师</t>
  </si>
  <si>
    <t>序号</t>
  </si>
  <si>
    <t>姓名</t>
  </si>
  <si>
    <t>性别</t>
  </si>
  <si>
    <t>笔试成绩</t>
  </si>
  <si>
    <t>笔试占总成绩分数</t>
  </si>
  <si>
    <t>面试成绩</t>
  </si>
  <si>
    <t>面试占总成绩分数</t>
  </si>
  <si>
    <t>总成绩</t>
  </si>
  <si>
    <t>名次</t>
  </si>
  <si>
    <t>备注</t>
  </si>
  <si>
    <t>身份证号码</t>
  </si>
  <si>
    <t>方亦羡</t>
  </si>
  <si>
    <t>女</t>
  </si>
  <si>
    <t>62.93</t>
  </si>
  <si>
    <t>350681198611175748</t>
  </si>
  <si>
    <t>谢洁</t>
  </si>
  <si>
    <t>62.73</t>
  </si>
  <si>
    <t>350724198901203522</t>
  </si>
  <si>
    <t>肖伟红</t>
  </si>
  <si>
    <t>62.70</t>
  </si>
  <si>
    <t>35082419841216496x</t>
  </si>
  <si>
    <t xml:space="preserve">计分员：        核分员：        招考负责人：       监察员：          </t>
  </si>
  <si>
    <t>注：  1、笔试占总成绩分数=笔试成绩×50%，面试占总成绩分数=面试成绩×50%。
      2、进入体检的人员详见体检通知。</t>
  </si>
  <si>
    <t>2017年海沧区事业单位补充编内工作人员招考成绩表（公示）</t>
  </si>
  <si>
    <t>报考职位：厦门市海沧区妇幼保健院财务管理</t>
  </si>
  <si>
    <t>林雅芳</t>
  </si>
  <si>
    <t>81.85</t>
  </si>
  <si>
    <t>350205198907091043</t>
  </si>
  <si>
    <t>陈碧云</t>
  </si>
  <si>
    <t>78.78</t>
  </si>
  <si>
    <t>350205198403042029</t>
  </si>
  <si>
    <t>吴双凤</t>
  </si>
  <si>
    <t>76.86</t>
  </si>
  <si>
    <t>350212198911281687</t>
  </si>
  <si>
    <t>报考职位：厦门市海沧区海沧街道石塘社区卫生服务中心全科医师1</t>
  </si>
  <si>
    <t>许晓迟</t>
  </si>
  <si>
    <t>男</t>
  </si>
  <si>
    <t>69.61</t>
  </si>
  <si>
    <t>350582198506186059</t>
  </si>
  <si>
    <t>林通</t>
  </si>
  <si>
    <t>66.30</t>
  </si>
  <si>
    <t>350628199001080015</t>
  </si>
  <si>
    <t>方枢</t>
  </si>
  <si>
    <t>63.58</t>
  </si>
  <si>
    <t>350203199203171012</t>
  </si>
  <si>
    <t>报考职位：厦门市海沧区海沧街道石塘社区卫生服务中心护师</t>
  </si>
  <si>
    <t>郑淑庄</t>
  </si>
  <si>
    <t>82.98</t>
  </si>
  <si>
    <t>350524197807301606</t>
  </si>
  <si>
    <t>刘丹</t>
  </si>
  <si>
    <t>81.80</t>
  </si>
  <si>
    <t>352202198605180545</t>
  </si>
  <si>
    <t>刘卉</t>
  </si>
  <si>
    <t>79.66</t>
  </si>
  <si>
    <t>362532199003030444</t>
  </si>
  <si>
    <t>报考职位：厦门市海沧区海沧街道石塘社区卫生服务中心护士</t>
  </si>
  <si>
    <t>陈佳妍</t>
  </si>
  <si>
    <t>83.88</t>
  </si>
  <si>
    <t>350212198211013526</t>
  </si>
  <si>
    <t>王金萍</t>
  </si>
  <si>
    <t>82.52</t>
  </si>
  <si>
    <t>350822198208055544</t>
  </si>
  <si>
    <t>林淑英</t>
  </si>
  <si>
    <t>82.27</t>
  </si>
  <si>
    <t>352202198908263049</t>
  </si>
  <si>
    <t>林小华</t>
  </si>
  <si>
    <t>82.05</t>
  </si>
  <si>
    <t>350525198710101940</t>
  </si>
  <si>
    <t>韩鑫玉</t>
  </si>
  <si>
    <t>350627199410190040</t>
  </si>
  <si>
    <t>罗玉芳</t>
  </si>
  <si>
    <t>80.43</t>
  </si>
  <si>
    <t>350403198407206025</t>
  </si>
  <si>
    <t>报考职位：厦门市海沧区海沧街道石塘社区卫生服务中心儿保医师</t>
  </si>
  <si>
    <t>石远颖</t>
  </si>
  <si>
    <t>63.98</t>
  </si>
  <si>
    <t>350302199203281624</t>
  </si>
  <si>
    <t>李尾华</t>
  </si>
  <si>
    <t>63.23</t>
  </si>
  <si>
    <t>350524198905291602</t>
  </si>
  <si>
    <t>戴雪琪</t>
  </si>
  <si>
    <t>62.46</t>
  </si>
  <si>
    <t>350600199404253527</t>
  </si>
  <si>
    <t>郑月贞</t>
  </si>
  <si>
    <t>61.58</t>
  </si>
  <si>
    <t>350681199210126544</t>
  </si>
  <si>
    <t>王燕玲</t>
  </si>
  <si>
    <t>60.62</t>
  </si>
  <si>
    <t>350524199310263527</t>
  </si>
  <si>
    <t>报考职位：厦门市海沧区海沧街道石塘社区卫生服务中心公卫医师2</t>
  </si>
  <si>
    <t>林巧玲</t>
  </si>
  <si>
    <t>90.66</t>
  </si>
  <si>
    <t>35062919930606352x</t>
  </si>
  <si>
    <t>王燕琳</t>
  </si>
  <si>
    <t>86.66</t>
  </si>
  <si>
    <t>350524199301134045</t>
  </si>
  <si>
    <t>郭妙莲</t>
  </si>
  <si>
    <t>83.52</t>
  </si>
  <si>
    <t>352202199302044540</t>
  </si>
  <si>
    <t>报考职位：厦门市海沧区海沧街道石塘社区卫生服务中心公卫医师1</t>
  </si>
  <si>
    <t>陈静</t>
  </si>
  <si>
    <t>81.55</t>
  </si>
  <si>
    <t>511527198809200010</t>
  </si>
  <si>
    <t>叶文冰</t>
  </si>
  <si>
    <t>76.40</t>
  </si>
  <si>
    <t>35020519910319253x</t>
  </si>
  <si>
    <t>陈明泽</t>
  </si>
  <si>
    <t>75.47</t>
  </si>
  <si>
    <t>350783199307196512</t>
  </si>
  <si>
    <t>报考职位：厦门市海沧区海沧街道石塘社区卫生服务中心中医师</t>
  </si>
  <si>
    <t>陈东辉</t>
  </si>
  <si>
    <t>77.56</t>
  </si>
  <si>
    <t>350802198807088238</t>
  </si>
  <si>
    <t>吕建萍</t>
  </si>
  <si>
    <t>74.50</t>
  </si>
  <si>
    <t>350821198907071221</t>
  </si>
  <si>
    <t>罗颖丰</t>
  </si>
  <si>
    <t>73.18</t>
  </si>
  <si>
    <t>350802199012252529</t>
  </si>
  <si>
    <t>报考职位：厦门市海沧区海沧街道石塘社区卫生服务中心全科医师2</t>
  </si>
  <si>
    <t>苏伶俐</t>
  </si>
  <si>
    <t>61.77</t>
  </si>
  <si>
    <t>350421199312206046</t>
  </si>
  <si>
    <t>报考职位：厦门市海沧区新阳街道社区卫生服务中心全科医师2</t>
  </si>
  <si>
    <t>王晓利</t>
  </si>
  <si>
    <t>71.25</t>
  </si>
  <si>
    <t>350212199210201546</t>
  </si>
  <si>
    <t>许晓其</t>
  </si>
  <si>
    <t>68.46</t>
  </si>
  <si>
    <t>350524199301131522</t>
  </si>
  <si>
    <t>张叶君</t>
  </si>
  <si>
    <t>68.01</t>
  </si>
  <si>
    <t>350322199003113525</t>
  </si>
  <si>
    <t>报考职位：厦门市海沧区新阳街道社区卫生服务中心五官科医师</t>
  </si>
  <si>
    <t>方焕瑜</t>
  </si>
  <si>
    <t>61.02</t>
  </si>
  <si>
    <t>350622198809250029</t>
  </si>
  <si>
    <t>报考职位：厦门市海沧区新阳街道社区卫生服务中心护师</t>
  </si>
  <si>
    <t>裴琪群</t>
  </si>
  <si>
    <t>86.64</t>
  </si>
  <si>
    <t>350524198809201566</t>
  </si>
  <si>
    <t>高玉琼</t>
  </si>
  <si>
    <t>83.66</t>
  </si>
  <si>
    <t>350205198401101021</t>
  </si>
  <si>
    <t>林晓燕</t>
  </si>
  <si>
    <t>82.26</t>
  </si>
  <si>
    <t>350822198502011323</t>
  </si>
  <si>
    <t>江美贤</t>
  </si>
  <si>
    <t>81.89</t>
  </si>
  <si>
    <t>350681198806047025</t>
  </si>
  <si>
    <t>陈惠丹</t>
  </si>
  <si>
    <t>81.78</t>
  </si>
  <si>
    <t>350624198511072066</t>
  </si>
  <si>
    <t>王雯嘉</t>
  </si>
  <si>
    <t>81.70</t>
  </si>
  <si>
    <t>410104198707160029</t>
  </si>
  <si>
    <t>潘琼蓉</t>
  </si>
  <si>
    <t>81.68</t>
  </si>
  <si>
    <t>350521198712196028</t>
  </si>
  <si>
    <t>吴敏</t>
  </si>
  <si>
    <t>79.95</t>
  </si>
  <si>
    <t>421002198504151848</t>
  </si>
  <si>
    <t>杨秋鸿</t>
  </si>
  <si>
    <t>79.27</t>
  </si>
  <si>
    <t>350623198904201045</t>
  </si>
  <si>
    <t>报考职位：厦门市海沧区新阳街道社区卫生服务中心全科医师3</t>
  </si>
  <si>
    <t>张园</t>
  </si>
  <si>
    <t>66.10</t>
  </si>
  <si>
    <t>433125198810020524</t>
  </si>
  <si>
    <t>罗小华</t>
  </si>
  <si>
    <t>65.53</t>
  </si>
  <si>
    <t>350823198507172624</t>
  </si>
  <si>
    <t>徐浪</t>
  </si>
  <si>
    <t>65.52</t>
  </si>
  <si>
    <t>360725199003101615</t>
  </si>
  <si>
    <t>报考职位：厦门市海沧区新阳街道社区卫生服务中心公卫医师</t>
  </si>
  <si>
    <t>叶琳</t>
  </si>
  <si>
    <t>88.42</t>
  </si>
  <si>
    <t>352228199401043029</t>
  </si>
  <si>
    <t>侯燕萍</t>
  </si>
  <si>
    <t>81.15</t>
  </si>
  <si>
    <t>350603199203190522</t>
  </si>
  <si>
    <t>黎耀涛</t>
  </si>
  <si>
    <t>76.08</t>
  </si>
  <si>
    <t>44078219891213031x</t>
  </si>
  <si>
    <t>报考职位：厦门市海沧区新阳街道社区卫生服务中心全科医师1</t>
  </si>
  <si>
    <t>康伟航</t>
  </si>
  <si>
    <t>63.43</t>
  </si>
  <si>
    <t>350212199311212535</t>
  </si>
  <si>
    <t>蔡尚伟</t>
  </si>
  <si>
    <t>350583197802243718</t>
  </si>
  <si>
    <t>报考职位：厦门市海沧区嵩屿街道社区卫生服务中心公共卫生医师</t>
  </si>
  <si>
    <t>黄丽娜</t>
  </si>
  <si>
    <t>89.85</t>
  </si>
  <si>
    <t>350322199405013869</t>
  </si>
  <si>
    <t>陈金铭</t>
  </si>
  <si>
    <t>86.47</t>
  </si>
  <si>
    <t>350626199306230026</t>
  </si>
  <si>
    <t>田慧玲</t>
  </si>
  <si>
    <t>83.13</t>
  </si>
  <si>
    <t>350425198912290561</t>
  </si>
  <si>
    <t>报考职位：厦门市海沧区嵩屿街道社区卫生服务中心全科护士</t>
  </si>
  <si>
    <t>陈敏</t>
  </si>
  <si>
    <t>82.87</t>
  </si>
  <si>
    <t>350802198706134522</t>
  </si>
  <si>
    <t>郭兰兰</t>
  </si>
  <si>
    <t>82.28</t>
  </si>
  <si>
    <t>350802198907025525</t>
  </si>
  <si>
    <t>李燕红</t>
  </si>
  <si>
    <t>81.53</t>
  </si>
  <si>
    <t>350524199011251526</t>
  </si>
  <si>
    <t>颜小平</t>
  </si>
  <si>
    <t>81.51</t>
  </si>
  <si>
    <t>350802198206036029</t>
  </si>
  <si>
    <t>周佩芳</t>
  </si>
  <si>
    <t>79.81</t>
  </si>
  <si>
    <t>350524198904063026</t>
  </si>
  <si>
    <t>吴李莉</t>
  </si>
  <si>
    <t>79.53</t>
  </si>
  <si>
    <t>350430198408180022</t>
  </si>
  <si>
    <t>报考职位：厦门市海沧区嵩屿街道社区卫生服务中心针炙理疗医师</t>
  </si>
  <si>
    <t>何彩云</t>
  </si>
  <si>
    <t>75.35</t>
  </si>
  <si>
    <t>350524199004275028</t>
  </si>
  <si>
    <t>张雅婷</t>
  </si>
  <si>
    <t>75.00</t>
  </si>
  <si>
    <t>350212199101192521</t>
  </si>
  <si>
    <t>张浩</t>
  </si>
  <si>
    <t>70.74</t>
  </si>
  <si>
    <t>352203199001190532</t>
  </si>
  <si>
    <t>报考职位：厦门市海沧区嵩屿街道社区卫生服务中心全科医师</t>
  </si>
  <si>
    <t>林懿洁</t>
  </si>
  <si>
    <t>63.08</t>
  </si>
  <si>
    <t>350623198710220029</t>
  </si>
  <si>
    <t>郑佳惠</t>
  </si>
  <si>
    <t>招聘单位</t>
  </si>
  <si>
    <t>岗位编码</t>
  </si>
  <si>
    <t>姓 名</t>
  </si>
  <si>
    <t>厦门市海沧区东孚卫生院</t>
  </si>
  <si>
    <t>3001</t>
  </si>
  <si>
    <t>厦门市海沧区妇幼保健院</t>
  </si>
  <si>
    <t>3003</t>
  </si>
  <si>
    <t>厦门市海沧区海沧街道石塘社区卫生服务中心</t>
  </si>
  <si>
    <t>3005</t>
  </si>
  <si>
    <t>3006</t>
  </si>
  <si>
    <t>3007</t>
  </si>
  <si>
    <t>3008</t>
  </si>
  <si>
    <t>3009</t>
  </si>
  <si>
    <t>3010</t>
  </si>
  <si>
    <t>3011</t>
  </si>
  <si>
    <t>3012</t>
  </si>
  <si>
    <t>厦门市海沧区新阳街道社区卫生服务中心</t>
  </si>
  <si>
    <t>3015</t>
  </si>
  <si>
    <t>3016</t>
  </si>
  <si>
    <t>3017</t>
  </si>
  <si>
    <t>3018</t>
  </si>
  <si>
    <t>3019</t>
  </si>
  <si>
    <t>厦门市海沧区嵩屿街道社区卫生服务中心</t>
  </si>
  <si>
    <t>3020</t>
  </si>
  <si>
    <t>3021</t>
  </si>
  <si>
    <t>3022</t>
  </si>
  <si>
    <t>3023</t>
  </si>
  <si>
    <t>3024</t>
  </si>
  <si>
    <t>缺考</t>
  </si>
  <si>
    <t>准备体检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</si>
</sst>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黑体"/>
      <family val="3"/>
    </font>
    <font>
      <sz val="12"/>
      <name val="仿宋_GB2312"/>
      <family val="3"/>
    </font>
    <font>
      <sz val="15"/>
      <name val="仿宋_GB2312"/>
      <family val="3"/>
    </font>
    <font>
      <b/>
      <sz val="15"/>
      <name val="仿宋_GB2312"/>
      <family val="3"/>
    </font>
    <font>
      <sz val="9"/>
      <name val="宋体"/>
      <family val="0"/>
    </font>
    <font>
      <b/>
      <sz val="10.5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12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9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36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41</v>
      </c>
      <c r="C4" s="4" t="s">
        <v>38</v>
      </c>
      <c r="D4" s="4" t="s">
        <v>42</v>
      </c>
      <c r="E4" s="5">
        <v>0.5</v>
      </c>
      <c r="F4" s="4">
        <v>81</v>
      </c>
      <c r="G4" s="5">
        <v>0.5</v>
      </c>
      <c r="H4" s="4">
        <f>ROUND(F4*G4+D4*E4,2)</f>
        <v>73.65</v>
      </c>
      <c r="I4" s="4">
        <v>2</v>
      </c>
      <c r="J4" s="4"/>
      <c r="K4" s="2" t="s">
        <v>43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5" ht="19.5" customHeight="1">
      <c r="A5" s="4">
        <v>2</v>
      </c>
      <c r="B5" s="4" t="s">
        <v>37</v>
      </c>
      <c r="C5" s="4" t="s">
        <v>38</v>
      </c>
      <c r="D5" s="4" t="s">
        <v>39</v>
      </c>
      <c r="E5" s="5">
        <v>0.5</v>
      </c>
      <c r="F5" s="4">
        <v>82.4</v>
      </c>
      <c r="G5" s="5">
        <v>0.5</v>
      </c>
      <c r="H5" s="4">
        <f>ROUND(F5*G5+D5*E5,2)</f>
        <v>76.01</v>
      </c>
      <c r="I5" s="4">
        <v>1</v>
      </c>
      <c r="J5" s="4" t="s">
        <v>266</v>
      </c>
      <c r="K5" s="2" t="s">
        <v>40</v>
      </c>
      <c r="L5" t="e">
        <f>VLOOKUP(K5,#REF!,8,0)</f>
        <v>#REF!</v>
      </c>
      <c r="M5" t="e">
        <f>VLOOKUP(K5,#REF!,16,0)</f>
        <v>#REF!</v>
      </c>
      <c r="N5" t="e">
        <f>VLOOKUP(K5,#REF!,17,0)</f>
        <v>#REF!</v>
      </c>
      <c r="O5" t="e">
        <f>VLOOKUP(K5,#REF!,18,0)</f>
        <v>#REF!</v>
      </c>
    </row>
    <row r="6" spans="1:15" ht="19.5" customHeight="1">
      <c r="A6" s="4">
        <v>3</v>
      </c>
      <c r="B6" s="4" t="s">
        <v>44</v>
      </c>
      <c r="C6" s="4" t="s">
        <v>38</v>
      </c>
      <c r="D6" s="4" t="s">
        <v>45</v>
      </c>
      <c r="E6" s="5">
        <v>0.5</v>
      </c>
      <c r="F6" s="4">
        <v>73.14</v>
      </c>
      <c r="G6" s="5">
        <v>0.5</v>
      </c>
      <c r="H6" s="4">
        <f>ROUND(F6*G6+D6*E6,2)</f>
        <v>68.36</v>
      </c>
      <c r="I6" s="4">
        <v>3</v>
      </c>
      <c r="J6" s="4"/>
      <c r="K6" s="2" t="s">
        <v>46</v>
      </c>
      <c r="L6" t="e">
        <f>VLOOKUP(K6,#REF!,8,0)</f>
        <v>#REF!</v>
      </c>
      <c r="M6" t="e">
        <f>VLOOKUP(K6,#REF!,16,0)</f>
        <v>#REF!</v>
      </c>
      <c r="N6" t="e">
        <f>VLOOKUP(K6,#REF!,17,0)</f>
        <v>#REF!</v>
      </c>
      <c r="O6" t="e">
        <f>VLOOKUP(K6,#REF!,18,0)</f>
        <v>#REF!</v>
      </c>
    </row>
    <row r="7" spans="1:1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2"/>
    </row>
    <row r="8" spans="1:1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2"/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36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41</v>
      </c>
      <c r="C20" s="4" t="s">
        <v>38</v>
      </c>
      <c r="D20" s="4" t="s">
        <v>42</v>
      </c>
      <c r="E20" s="5">
        <v>0.5</v>
      </c>
      <c r="F20" s="4">
        <v>81</v>
      </c>
      <c r="G20" s="5">
        <v>0.5</v>
      </c>
      <c r="H20" s="4">
        <f>ROUND(F20*G20+D20*E20,2)</f>
        <v>73.65</v>
      </c>
      <c r="I20" s="4">
        <v>2</v>
      </c>
      <c r="J20" s="4"/>
    </row>
    <row r="21" spans="1:10" ht="19.5" customHeight="1">
      <c r="A21" s="4">
        <v>2</v>
      </c>
      <c r="B21" s="4" t="s">
        <v>37</v>
      </c>
      <c r="C21" s="4" t="s">
        <v>38</v>
      </c>
      <c r="D21" s="4" t="s">
        <v>39</v>
      </c>
      <c r="E21" s="5">
        <v>0.5</v>
      </c>
      <c r="F21" s="4">
        <v>82.4</v>
      </c>
      <c r="G21" s="5">
        <v>0.5</v>
      </c>
      <c r="H21" s="4">
        <f>ROUND(F21*G21+D21*E21,2)</f>
        <v>76.01</v>
      </c>
      <c r="I21" s="4">
        <v>1</v>
      </c>
      <c r="J21" s="4" t="s">
        <v>266</v>
      </c>
    </row>
    <row r="22" spans="1:10" ht="19.5" customHeight="1">
      <c r="A22" s="4">
        <v>3</v>
      </c>
      <c r="B22" s="4" t="s">
        <v>44</v>
      </c>
      <c r="C22" s="4" t="s">
        <v>38</v>
      </c>
      <c r="D22" s="4" t="s">
        <v>45</v>
      </c>
      <c r="E22" s="5">
        <v>0.5</v>
      </c>
      <c r="F22" s="4">
        <v>73.14</v>
      </c>
      <c r="G22" s="5">
        <v>0.5</v>
      </c>
      <c r="H22" s="4">
        <f>ROUND(F22*G22+D22*E22,2)</f>
        <v>68.36</v>
      </c>
      <c r="I22" s="4">
        <v>3</v>
      </c>
      <c r="J22" s="4"/>
    </row>
    <row r="23" spans="1:10" ht="19.5" customHeight="1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>
        <v>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O29"/>
  <sheetViews>
    <sheetView zoomScalePageLayoutView="0" workbookViewId="0" topLeftCell="A1">
      <selection activeCell="O4" sqref="L4:O4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222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226</v>
      </c>
      <c r="C4" s="4" t="s">
        <v>14</v>
      </c>
      <c r="D4" s="4" t="s">
        <v>227</v>
      </c>
      <c r="E4" s="5">
        <v>0.5</v>
      </c>
      <c r="F4" s="4">
        <v>80.6</v>
      </c>
      <c r="G4" s="5">
        <v>0.5</v>
      </c>
      <c r="H4" s="4">
        <f>ROUND(F4*G4+D4*E4,2)</f>
        <v>77.8</v>
      </c>
      <c r="I4" s="4">
        <v>1</v>
      </c>
      <c r="J4" s="4" t="s">
        <v>266</v>
      </c>
      <c r="K4" s="2" t="s">
        <v>228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5" ht="19.5" customHeight="1">
      <c r="A5" s="4">
        <v>2</v>
      </c>
      <c r="B5" s="4" t="s">
        <v>229</v>
      </c>
      <c r="C5" s="4" t="s">
        <v>38</v>
      </c>
      <c r="D5" s="4" t="s">
        <v>230</v>
      </c>
      <c r="E5" s="5">
        <v>0.5</v>
      </c>
      <c r="F5" s="4">
        <v>82.7</v>
      </c>
      <c r="G5" s="5">
        <v>0.5</v>
      </c>
      <c r="H5" s="4">
        <f>ROUND(F5*G5+D5*E5,2)</f>
        <v>76.72</v>
      </c>
      <c r="I5" s="4">
        <v>2</v>
      </c>
      <c r="J5" s="4"/>
      <c r="K5" s="2" t="s">
        <v>231</v>
      </c>
      <c r="L5" t="e">
        <f>VLOOKUP(K5,#REF!,8,0)</f>
        <v>#REF!</v>
      </c>
      <c r="M5" t="e">
        <f>VLOOKUP(K5,#REF!,16,0)</f>
        <v>#REF!</v>
      </c>
      <c r="N5" t="e">
        <f>VLOOKUP(K5,#REF!,17,0)</f>
        <v>#REF!</v>
      </c>
      <c r="O5" t="e">
        <f>VLOOKUP(K5,#REF!,18,0)</f>
        <v>#REF!</v>
      </c>
    </row>
    <row r="6" spans="1:15" ht="19.5" customHeight="1">
      <c r="A6" s="4">
        <v>3</v>
      </c>
      <c r="B6" s="4" t="s">
        <v>223</v>
      </c>
      <c r="C6" s="4" t="s">
        <v>14</v>
      </c>
      <c r="D6" s="4" t="s">
        <v>224</v>
      </c>
      <c r="E6" s="4"/>
      <c r="F6" s="4"/>
      <c r="G6" s="4"/>
      <c r="H6" s="4"/>
      <c r="I6" s="4"/>
      <c r="J6" s="4" t="s">
        <v>265</v>
      </c>
      <c r="K6" s="2" t="s">
        <v>225</v>
      </c>
      <c r="L6" t="e">
        <f>VLOOKUP(K6,#REF!,8,0)</f>
        <v>#REF!</v>
      </c>
      <c r="M6" t="e">
        <f>VLOOKUP(K6,#REF!,16,0)</f>
        <v>#REF!</v>
      </c>
      <c r="N6" t="e">
        <f>VLOOKUP(K6,#REF!,17,0)</f>
        <v>#REF!</v>
      </c>
      <c r="O6" t="e">
        <f>VLOOKUP(K6,#REF!,18,0)</f>
        <v>#REF!</v>
      </c>
    </row>
    <row r="7" spans="1:1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2"/>
    </row>
    <row r="8" spans="1:1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2"/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222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226</v>
      </c>
      <c r="C20" s="4" t="s">
        <v>14</v>
      </c>
      <c r="D20" s="4" t="s">
        <v>227</v>
      </c>
      <c r="E20" s="5">
        <v>0.5</v>
      </c>
      <c r="F20" s="4">
        <v>80.6</v>
      </c>
      <c r="G20" s="5">
        <v>0.5</v>
      </c>
      <c r="H20" s="4">
        <f>ROUND(F20*G20+D20*E20,2)</f>
        <v>77.8</v>
      </c>
      <c r="I20" s="4">
        <v>1</v>
      </c>
      <c r="J20" s="4" t="s">
        <v>266</v>
      </c>
    </row>
    <row r="21" spans="1:10" ht="19.5" customHeight="1">
      <c r="A21" s="4">
        <v>2</v>
      </c>
      <c r="B21" s="4" t="s">
        <v>229</v>
      </c>
      <c r="C21" s="4" t="s">
        <v>38</v>
      </c>
      <c r="D21" s="4" t="s">
        <v>230</v>
      </c>
      <c r="E21" s="5">
        <v>0.5</v>
      </c>
      <c r="F21" s="4">
        <v>82.7</v>
      </c>
      <c r="G21" s="5">
        <v>0.5</v>
      </c>
      <c r="H21" s="4">
        <f>ROUND(F21*G21+D21*E21,2)</f>
        <v>76.72</v>
      </c>
      <c r="I21" s="4">
        <v>2</v>
      </c>
      <c r="J21" s="4"/>
    </row>
    <row r="22" spans="1:10" ht="19.5" customHeight="1">
      <c r="A22" s="4">
        <v>3</v>
      </c>
      <c r="B22" s="4" t="s">
        <v>223</v>
      </c>
      <c r="C22" s="4" t="s">
        <v>14</v>
      </c>
      <c r="D22" s="4" t="s">
        <v>224</v>
      </c>
      <c r="E22" s="4"/>
      <c r="F22" s="4"/>
      <c r="G22" s="4"/>
      <c r="H22" s="4"/>
      <c r="I22" s="4"/>
      <c r="J22" s="4" t="s">
        <v>265</v>
      </c>
    </row>
    <row r="23" spans="1:10" ht="19.5" customHeight="1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>
        <v>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1">
      <selection activeCell="N11" sqref="N11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75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79</v>
      </c>
      <c r="C4" s="4" t="s">
        <v>14</v>
      </c>
      <c r="D4" s="4" t="s">
        <v>80</v>
      </c>
      <c r="E4" s="5">
        <v>0.5</v>
      </c>
      <c r="F4" s="4">
        <v>77.4</v>
      </c>
      <c r="G4" s="5">
        <v>0.5</v>
      </c>
      <c r="H4" s="4">
        <f>ROUND(F4*G4+D4*E4,2)</f>
        <v>70.32</v>
      </c>
      <c r="I4" s="4">
        <f>RANK(H4,$H$4:$H$8)</f>
        <v>3</v>
      </c>
      <c r="J4" s="4"/>
      <c r="K4" s="2" t="s">
        <v>81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5" ht="19.5" customHeight="1">
      <c r="A5" s="4">
        <v>2</v>
      </c>
      <c r="B5" s="4" t="s">
        <v>76</v>
      </c>
      <c r="C5" s="4" t="s">
        <v>14</v>
      </c>
      <c r="D5" s="4" t="s">
        <v>77</v>
      </c>
      <c r="E5" s="5">
        <v>0.5</v>
      </c>
      <c r="F5" s="4">
        <v>77.24000000000001</v>
      </c>
      <c r="G5" s="5">
        <v>0.5</v>
      </c>
      <c r="H5" s="4">
        <f>ROUND(F5*G5+D5*E5,2)</f>
        <v>70.61</v>
      </c>
      <c r="I5" s="4">
        <f>RANK(H5,$H$4:$H$8)</f>
        <v>2</v>
      </c>
      <c r="J5" s="4" t="s">
        <v>266</v>
      </c>
      <c r="K5" s="2" t="s">
        <v>78</v>
      </c>
      <c r="L5" t="e">
        <f>VLOOKUP(K5,#REF!,8,0)</f>
        <v>#REF!</v>
      </c>
      <c r="M5" t="e">
        <f>VLOOKUP(K5,#REF!,16,0)</f>
        <v>#REF!</v>
      </c>
      <c r="N5" t="e">
        <f>VLOOKUP(K5,#REF!,17,0)</f>
        <v>#REF!</v>
      </c>
      <c r="O5" t="e">
        <f>VLOOKUP(K5,#REF!,18,0)</f>
        <v>#REF!</v>
      </c>
    </row>
    <row r="6" spans="1:15" ht="19.5" customHeight="1">
      <c r="A6" s="4">
        <v>3</v>
      </c>
      <c r="B6" s="4" t="s">
        <v>82</v>
      </c>
      <c r="C6" s="4" t="s">
        <v>14</v>
      </c>
      <c r="D6" s="4" t="s">
        <v>83</v>
      </c>
      <c r="E6" s="5">
        <v>0.5</v>
      </c>
      <c r="F6" s="4">
        <v>81.6</v>
      </c>
      <c r="G6" s="5">
        <v>0.5</v>
      </c>
      <c r="H6" s="4">
        <f>ROUND(F6*G6+D6*E6,2)</f>
        <v>72.03</v>
      </c>
      <c r="I6" s="4">
        <f>RANK(H6,$H$4:$H$8)</f>
        <v>1</v>
      </c>
      <c r="J6" s="4" t="s">
        <v>266</v>
      </c>
      <c r="K6" s="2" t="s">
        <v>84</v>
      </c>
      <c r="L6" t="e">
        <f>VLOOKUP(K6,#REF!,8,0)</f>
        <v>#REF!</v>
      </c>
      <c r="M6" t="e">
        <f>VLOOKUP(K6,#REF!,16,0)</f>
        <v>#REF!</v>
      </c>
      <c r="N6" t="e">
        <f>VLOOKUP(K6,#REF!,17,0)</f>
        <v>#REF!</v>
      </c>
      <c r="O6" t="e">
        <f>VLOOKUP(K6,#REF!,18,0)</f>
        <v>#REF!</v>
      </c>
    </row>
    <row r="7" spans="1:15" ht="19.5" customHeight="1">
      <c r="A7" s="4">
        <v>4</v>
      </c>
      <c r="B7" s="4" t="s">
        <v>88</v>
      </c>
      <c r="C7" s="4" t="s">
        <v>14</v>
      </c>
      <c r="D7" s="4" t="s">
        <v>89</v>
      </c>
      <c r="E7" s="5">
        <v>0.5</v>
      </c>
      <c r="F7" s="4">
        <v>78.46</v>
      </c>
      <c r="G7" s="5">
        <v>0.5</v>
      </c>
      <c r="H7" s="4">
        <f>ROUND(F7*G7+D7*E7,2)</f>
        <v>69.54</v>
      </c>
      <c r="I7" s="4">
        <f>RANK(H7,$H$4:$H$8)</f>
        <v>4</v>
      </c>
      <c r="J7" s="4"/>
      <c r="K7" s="2" t="s">
        <v>90</v>
      </c>
      <c r="L7" t="e">
        <f>VLOOKUP(K7,#REF!,8,0)</f>
        <v>#REF!</v>
      </c>
      <c r="M7" t="e">
        <f>VLOOKUP(K7,#REF!,16,0)</f>
        <v>#REF!</v>
      </c>
      <c r="N7" t="e">
        <f>VLOOKUP(K7,#REF!,17,0)</f>
        <v>#REF!</v>
      </c>
      <c r="O7" t="e">
        <f>VLOOKUP(K7,#REF!,18,0)</f>
        <v>#REF!</v>
      </c>
    </row>
    <row r="8" spans="1:15" ht="19.5" customHeight="1">
      <c r="A8" s="4">
        <v>5</v>
      </c>
      <c r="B8" s="4" t="s">
        <v>85</v>
      </c>
      <c r="C8" s="4" t="s">
        <v>14</v>
      </c>
      <c r="D8" s="4" t="s">
        <v>86</v>
      </c>
      <c r="E8" s="5">
        <v>0.5</v>
      </c>
      <c r="F8" s="4">
        <v>76.08</v>
      </c>
      <c r="G8" s="5">
        <v>0.5</v>
      </c>
      <c r="H8" s="4">
        <f>ROUND(F8*G8+D8*E8,2)</f>
        <v>68.83</v>
      </c>
      <c r="I8" s="4">
        <f>RANK(H8,$H$4:$H$8)</f>
        <v>5</v>
      </c>
      <c r="J8" s="4"/>
      <c r="K8" s="2" t="s">
        <v>87</v>
      </c>
      <c r="L8" t="e">
        <f>VLOOKUP(K8,#REF!,8,0)</f>
        <v>#REF!</v>
      </c>
      <c r="M8" t="e">
        <f>VLOOKUP(K8,#REF!,16,0)</f>
        <v>#REF!</v>
      </c>
      <c r="N8" t="e">
        <f>VLOOKUP(K8,#REF!,17,0)</f>
        <v>#REF!</v>
      </c>
      <c r="O8" t="e">
        <f>VLOOKUP(K8,#REF!,18,0)</f>
        <v>#REF!</v>
      </c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75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79</v>
      </c>
      <c r="C20" s="4" t="s">
        <v>14</v>
      </c>
      <c r="D20" s="4" t="s">
        <v>80</v>
      </c>
      <c r="E20" s="5">
        <v>0.5</v>
      </c>
      <c r="F20" s="4">
        <v>77.4</v>
      </c>
      <c r="G20" s="5">
        <v>0.5</v>
      </c>
      <c r="H20" s="4">
        <f>ROUND(F20*G20+D20*E20,2)</f>
        <v>70.32</v>
      </c>
      <c r="I20" s="4">
        <f>RANK(H20,$H$4:$H$8)</f>
        <v>3</v>
      </c>
      <c r="J20" s="4"/>
    </row>
    <row r="21" spans="1:10" ht="19.5" customHeight="1">
      <c r="A21" s="4">
        <v>2</v>
      </c>
      <c r="B21" s="4" t="s">
        <v>76</v>
      </c>
      <c r="C21" s="4" t="s">
        <v>14</v>
      </c>
      <c r="D21" s="4" t="s">
        <v>77</v>
      </c>
      <c r="E21" s="5">
        <v>0.5</v>
      </c>
      <c r="F21" s="4">
        <v>77.24000000000001</v>
      </c>
      <c r="G21" s="5">
        <v>0.5</v>
      </c>
      <c r="H21" s="4">
        <f>ROUND(F21*G21+D21*E21,2)</f>
        <v>70.61</v>
      </c>
      <c r="I21" s="4">
        <f>RANK(H21,$H$4:$H$8)</f>
        <v>2</v>
      </c>
      <c r="J21" s="4" t="s">
        <v>266</v>
      </c>
    </row>
    <row r="22" spans="1:10" ht="19.5" customHeight="1">
      <c r="A22" s="4">
        <v>3</v>
      </c>
      <c r="B22" s="4" t="s">
        <v>82</v>
      </c>
      <c r="C22" s="4" t="s">
        <v>14</v>
      </c>
      <c r="D22" s="4" t="s">
        <v>83</v>
      </c>
      <c r="E22" s="5">
        <v>0.5</v>
      </c>
      <c r="F22" s="4">
        <v>81.6</v>
      </c>
      <c r="G22" s="5">
        <v>0.5</v>
      </c>
      <c r="H22" s="4">
        <f>ROUND(F22*G22+D22*E22,2)</f>
        <v>72.03</v>
      </c>
      <c r="I22" s="4">
        <f>RANK(H22,$H$4:$H$8)</f>
        <v>1</v>
      </c>
      <c r="J22" s="4" t="s">
        <v>266</v>
      </c>
    </row>
    <row r="23" spans="1:10" ht="19.5" customHeight="1">
      <c r="A23" s="4">
        <v>4</v>
      </c>
      <c r="B23" s="4" t="s">
        <v>88</v>
      </c>
      <c r="C23" s="4" t="s">
        <v>14</v>
      </c>
      <c r="D23" s="4" t="s">
        <v>89</v>
      </c>
      <c r="E23" s="5">
        <v>0.5</v>
      </c>
      <c r="F23" s="4">
        <v>78.46</v>
      </c>
      <c r="G23" s="5">
        <v>0.5</v>
      </c>
      <c r="H23" s="4">
        <f>ROUND(F23*G23+D23*E23,2)</f>
        <v>69.54</v>
      </c>
      <c r="I23" s="4">
        <f>RANK(H23,$H$4:$H$8)</f>
        <v>4</v>
      </c>
      <c r="J23" s="4"/>
    </row>
    <row r="24" spans="1:10" ht="19.5" customHeight="1">
      <c r="A24" s="4">
        <v>5</v>
      </c>
      <c r="B24" s="4" t="s">
        <v>85</v>
      </c>
      <c r="C24" s="4" t="s">
        <v>14</v>
      </c>
      <c r="D24" s="4" t="s">
        <v>86</v>
      </c>
      <c r="E24" s="5">
        <v>0.5</v>
      </c>
      <c r="F24" s="4">
        <v>76.08</v>
      </c>
      <c r="G24" s="5">
        <v>0.5</v>
      </c>
      <c r="H24" s="4">
        <f>ROUND(F24*G24+D24*E24,2)</f>
        <v>68.83</v>
      </c>
      <c r="I24" s="4">
        <f>RANK(H24,$H$4:$H$8)</f>
        <v>5</v>
      </c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1">
      <selection activeCell="M11" sqref="M11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101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108</v>
      </c>
      <c r="C4" s="4" t="s">
        <v>38</v>
      </c>
      <c r="D4" s="4" t="s">
        <v>109</v>
      </c>
      <c r="E4" s="5">
        <v>0.5</v>
      </c>
      <c r="F4" s="4">
        <v>80.69999999999999</v>
      </c>
      <c r="G4" s="5">
        <v>0.5</v>
      </c>
      <c r="H4" s="4">
        <f>ROUND(F4*G4+D4*E4,2)</f>
        <v>78.09</v>
      </c>
      <c r="I4" s="4">
        <v>3</v>
      </c>
      <c r="J4" s="4"/>
      <c r="K4" s="2" t="s">
        <v>110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5" ht="19.5" customHeight="1">
      <c r="A5" s="4">
        <v>2</v>
      </c>
      <c r="B5" s="4" t="s">
        <v>102</v>
      </c>
      <c r="C5" s="4" t="s">
        <v>38</v>
      </c>
      <c r="D5" s="4" t="s">
        <v>103</v>
      </c>
      <c r="E5" s="5">
        <v>0.5</v>
      </c>
      <c r="F5" s="4">
        <v>81.9</v>
      </c>
      <c r="G5" s="5">
        <v>0.5</v>
      </c>
      <c r="H5" s="4">
        <f>ROUND(F5*G5+D5*E5,2)</f>
        <v>81.73</v>
      </c>
      <c r="I5" s="4">
        <v>1</v>
      </c>
      <c r="J5" s="4" t="s">
        <v>266</v>
      </c>
      <c r="K5" s="2" t="s">
        <v>104</v>
      </c>
      <c r="L5" t="e">
        <f>VLOOKUP(K5,#REF!,8,0)</f>
        <v>#REF!</v>
      </c>
      <c r="M5" t="e">
        <f>VLOOKUP(K5,#REF!,16,0)</f>
        <v>#REF!</v>
      </c>
      <c r="N5" t="e">
        <f>VLOOKUP(K5,#REF!,17,0)</f>
        <v>#REF!</v>
      </c>
      <c r="O5" t="e">
        <f>VLOOKUP(K5,#REF!,18,0)</f>
        <v>#REF!</v>
      </c>
    </row>
    <row r="6" spans="1:15" ht="19.5" customHeight="1">
      <c r="A6" s="4">
        <v>3</v>
      </c>
      <c r="B6" s="4" t="s">
        <v>105</v>
      </c>
      <c r="C6" s="4" t="s">
        <v>38</v>
      </c>
      <c r="D6" s="4" t="s">
        <v>106</v>
      </c>
      <c r="E6" s="5">
        <v>0.5</v>
      </c>
      <c r="F6" s="4">
        <v>80.8</v>
      </c>
      <c r="G6" s="5">
        <v>0.5</v>
      </c>
      <c r="H6" s="4">
        <f>ROUND(F6*G6+D6*E6,2)</f>
        <v>78.6</v>
      </c>
      <c r="I6" s="4">
        <v>2</v>
      </c>
      <c r="J6" s="4"/>
      <c r="K6" s="2" t="s">
        <v>107</v>
      </c>
      <c r="L6" t="e">
        <f>VLOOKUP(K6,#REF!,8,0)</f>
        <v>#REF!</v>
      </c>
      <c r="M6" t="e">
        <f>VLOOKUP(K6,#REF!,16,0)</f>
        <v>#REF!</v>
      </c>
      <c r="N6" t="e">
        <f>VLOOKUP(K6,#REF!,17,0)</f>
        <v>#REF!</v>
      </c>
      <c r="O6" t="e">
        <f>VLOOKUP(K6,#REF!,18,0)</f>
        <v>#REF!</v>
      </c>
    </row>
    <row r="7" spans="1:1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2"/>
    </row>
    <row r="8" spans="1:1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2"/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101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108</v>
      </c>
      <c r="C20" s="4" t="s">
        <v>38</v>
      </c>
      <c r="D20" s="4" t="s">
        <v>109</v>
      </c>
      <c r="E20" s="5">
        <v>0.5</v>
      </c>
      <c r="F20" s="4">
        <v>80.69999999999999</v>
      </c>
      <c r="G20" s="5">
        <v>0.5</v>
      </c>
      <c r="H20" s="4">
        <f>ROUND(F20*G20+D20*E20,2)</f>
        <v>78.09</v>
      </c>
      <c r="I20" s="4">
        <v>3</v>
      </c>
      <c r="J20" s="4"/>
    </row>
    <row r="21" spans="1:10" ht="19.5" customHeight="1">
      <c r="A21" s="4">
        <v>2</v>
      </c>
      <c r="B21" s="4" t="s">
        <v>102</v>
      </c>
      <c r="C21" s="4" t="s">
        <v>38</v>
      </c>
      <c r="D21" s="4" t="s">
        <v>103</v>
      </c>
      <c r="E21" s="5">
        <v>0.5</v>
      </c>
      <c r="F21" s="4">
        <v>81.9</v>
      </c>
      <c r="G21" s="5">
        <v>0.5</v>
      </c>
      <c r="H21" s="4">
        <f>ROUND(F21*G21+D21*E21,2)</f>
        <v>81.73</v>
      </c>
      <c r="I21" s="4">
        <v>1</v>
      </c>
      <c r="J21" s="4" t="s">
        <v>266</v>
      </c>
    </row>
    <row r="22" spans="1:10" ht="19.5" customHeight="1">
      <c r="A22" s="4">
        <v>3</v>
      </c>
      <c r="B22" s="4" t="s">
        <v>105</v>
      </c>
      <c r="C22" s="4" t="s">
        <v>38</v>
      </c>
      <c r="D22" s="4" t="s">
        <v>106</v>
      </c>
      <c r="E22" s="5">
        <v>0.5</v>
      </c>
      <c r="F22" s="4">
        <v>80.8</v>
      </c>
      <c r="G22" s="5">
        <v>0.5</v>
      </c>
      <c r="H22" s="4">
        <f>ROUND(F22*G22+D22*E22,2)</f>
        <v>78.6</v>
      </c>
      <c r="I22" s="4">
        <v>2</v>
      </c>
      <c r="J22" s="4"/>
    </row>
    <row r="23" spans="1:10" ht="19.5" customHeight="1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>
        <v>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1">
      <selection activeCell="L4" sqref="L4:O4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111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115</v>
      </c>
      <c r="C4" s="4" t="s">
        <v>14</v>
      </c>
      <c r="D4" s="4" t="s">
        <v>116</v>
      </c>
      <c r="E4" s="5">
        <v>0.5</v>
      </c>
      <c r="F4" s="4">
        <v>77.12</v>
      </c>
      <c r="G4" s="5">
        <v>0.5</v>
      </c>
      <c r="H4" s="4">
        <f>ROUND(F4*G4+D4*E4,2)</f>
        <v>75.81</v>
      </c>
      <c r="I4" s="4">
        <v>3</v>
      </c>
      <c r="J4" s="4"/>
      <c r="K4" s="2" t="s">
        <v>117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5" ht="19.5" customHeight="1">
      <c r="A5" s="4">
        <v>2</v>
      </c>
      <c r="B5" s="4" t="s">
        <v>112</v>
      </c>
      <c r="C5" s="4" t="s">
        <v>38</v>
      </c>
      <c r="D5" s="4" t="s">
        <v>113</v>
      </c>
      <c r="E5" s="5">
        <v>0.5</v>
      </c>
      <c r="F5" s="4">
        <v>80.4</v>
      </c>
      <c r="G5" s="5">
        <v>0.5</v>
      </c>
      <c r="H5" s="4">
        <f>ROUND(F5*G5+D5*E5,2)</f>
        <v>78.98</v>
      </c>
      <c r="I5" s="4">
        <v>1</v>
      </c>
      <c r="J5" s="4" t="s">
        <v>266</v>
      </c>
      <c r="K5" s="2" t="s">
        <v>114</v>
      </c>
      <c r="L5" t="e">
        <f>VLOOKUP(K5,#REF!,8,0)</f>
        <v>#REF!</v>
      </c>
      <c r="M5" t="e">
        <f>VLOOKUP(K5,#REF!,16,0)</f>
        <v>#REF!</v>
      </c>
      <c r="N5" t="e">
        <f>VLOOKUP(K5,#REF!,17,0)</f>
        <v>#REF!</v>
      </c>
      <c r="O5" t="e">
        <f>VLOOKUP(K5,#REF!,18,0)</f>
        <v>#REF!</v>
      </c>
    </row>
    <row r="6" spans="1:15" ht="19.5" customHeight="1">
      <c r="A6" s="4">
        <v>3</v>
      </c>
      <c r="B6" s="4" t="s">
        <v>118</v>
      </c>
      <c r="C6" s="4" t="s">
        <v>14</v>
      </c>
      <c r="D6" s="4" t="s">
        <v>119</v>
      </c>
      <c r="E6" s="5">
        <v>0.5</v>
      </c>
      <c r="F6" s="4">
        <v>82.8</v>
      </c>
      <c r="G6" s="5">
        <v>0.5</v>
      </c>
      <c r="H6" s="4">
        <f>ROUND(F6*G6+D6*E6,2)</f>
        <v>77.99</v>
      </c>
      <c r="I6" s="4">
        <v>2</v>
      </c>
      <c r="J6" s="4"/>
      <c r="K6" s="2" t="s">
        <v>120</v>
      </c>
      <c r="L6" t="e">
        <f>VLOOKUP(K6,#REF!,8,0)</f>
        <v>#REF!</v>
      </c>
      <c r="M6" t="e">
        <f>VLOOKUP(K6,#REF!,16,0)</f>
        <v>#REF!</v>
      </c>
      <c r="N6" t="e">
        <f>VLOOKUP(K6,#REF!,17,0)</f>
        <v>#REF!</v>
      </c>
      <c r="O6" t="e">
        <f>VLOOKUP(K6,#REF!,18,0)</f>
        <v>#REF!</v>
      </c>
    </row>
    <row r="7" spans="1:1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2"/>
    </row>
    <row r="8" spans="1:1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2"/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111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115</v>
      </c>
      <c r="C20" s="4" t="s">
        <v>14</v>
      </c>
      <c r="D20" s="4" t="s">
        <v>116</v>
      </c>
      <c r="E20" s="5">
        <v>0.5</v>
      </c>
      <c r="F20" s="4">
        <v>77.12</v>
      </c>
      <c r="G20" s="5">
        <v>0.5</v>
      </c>
      <c r="H20" s="4">
        <f>ROUND(F20*G20+D20*E20,2)</f>
        <v>75.81</v>
      </c>
      <c r="I20" s="4">
        <v>3</v>
      </c>
      <c r="J20" s="4"/>
    </row>
    <row r="21" spans="1:10" ht="19.5" customHeight="1">
      <c r="A21" s="4">
        <v>2</v>
      </c>
      <c r="B21" s="4" t="s">
        <v>112</v>
      </c>
      <c r="C21" s="4" t="s">
        <v>38</v>
      </c>
      <c r="D21" s="4" t="s">
        <v>113</v>
      </c>
      <c r="E21" s="5">
        <v>0.5</v>
      </c>
      <c r="F21" s="4">
        <v>80.4</v>
      </c>
      <c r="G21" s="5">
        <v>0.5</v>
      </c>
      <c r="H21" s="4">
        <f>ROUND(F21*G21+D21*E21,2)</f>
        <v>78.98</v>
      </c>
      <c r="I21" s="4">
        <v>1</v>
      </c>
      <c r="J21" s="4" t="s">
        <v>266</v>
      </c>
    </row>
    <row r="22" spans="1:10" ht="19.5" customHeight="1">
      <c r="A22" s="4">
        <v>3</v>
      </c>
      <c r="B22" s="4" t="s">
        <v>118</v>
      </c>
      <c r="C22" s="4" t="s">
        <v>14</v>
      </c>
      <c r="D22" s="4" t="s">
        <v>119</v>
      </c>
      <c r="E22" s="5">
        <v>0.5</v>
      </c>
      <c r="F22" s="4">
        <v>82.8</v>
      </c>
      <c r="G22" s="5">
        <v>0.5</v>
      </c>
      <c r="H22" s="4">
        <f>ROUND(F22*G22+D22*E22,2)</f>
        <v>77.99</v>
      </c>
      <c r="I22" s="4">
        <v>2</v>
      </c>
      <c r="J22" s="4"/>
    </row>
    <row r="23" spans="1:10" ht="19.5" customHeight="1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>
        <v>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1">
      <selection activeCell="L4" sqref="L4:O4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121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122</v>
      </c>
      <c r="C4" s="4" t="s">
        <v>14</v>
      </c>
      <c r="D4" s="4" t="s">
        <v>123</v>
      </c>
      <c r="E4" s="5">
        <v>0.5</v>
      </c>
      <c r="F4" s="4">
        <v>80.62</v>
      </c>
      <c r="G4" s="5">
        <v>0.5</v>
      </c>
      <c r="H4" s="4">
        <f>ROUND(F4*G4+D4*E4,2)</f>
        <v>71.2</v>
      </c>
      <c r="I4" s="4">
        <v>1</v>
      </c>
      <c r="J4" s="4" t="s">
        <v>266</v>
      </c>
      <c r="K4" s="2" t="s">
        <v>124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1" ht="19.5" customHeight="1">
      <c r="A5" s="4">
        <v>2</v>
      </c>
      <c r="B5" s="4"/>
      <c r="C5" s="4"/>
      <c r="D5" s="4"/>
      <c r="E5" s="4"/>
      <c r="F5" s="4"/>
      <c r="G5" s="4"/>
      <c r="H5" s="4"/>
      <c r="I5" s="4"/>
      <c r="J5" s="4"/>
      <c r="K5" s="2"/>
    </row>
    <row r="6" spans="1:11" ht="19.5" customHeight="1">
      <c r="A6" s="4">
        <v>3</v>
      </c>
      <c r="B6" s="4"/>
      <c r="C6" s="4"/>
      <c r="D6" s="4"/>
      <c r="E6" s="4"/>
      <c r="F6" s="4"/>
      <c r="G6" s="4"/>
      <c r="H6" s="4"/>
      <c r="I6" s="4"/>
      <c r="J6" s="4"/>
      <c r="K6" s="2"/>
    </row>
    <row r="7" spans="1:1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2"/>
    </row>
    <row r="8" spans="1:1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2"/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121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122</v>
      </c>
      <c r="C20" s="4" t="s">
        <v>14</v>
      </c>
      <c r="D20" s="4" t="s">
        <v>123</v>
      </c>
      <c r="E20" s="5">
        <v>0.5</v>
      </c>
      <c r="F20" s="4">
        <v>80.62</v>
      </c>
      <c r="G20" s="5">
        <v>0.5</v>
      </c>
      <c r="H20" s="4">
        <f>ROUND(F20*G20+D20*E20,2)</f>
        <v>71.2</v>
      </c>
      <c r="I20" s="4">
        <v>1</v>
      </c>
      <c r="J20" s="4" t="s">
        <v>266</v>
      </c>
    </row>
    <row r="21" spans="1:10" ht="19.5" customHeight="1">
      <c r="A21" s="4">
        <v>2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9.5" customHeight="1">
      <c r="A22" s="4">
        <v>3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9.5" customHeight="1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>
        <v>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1">
      <selection activeCell="L4" sqref="L4:O4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167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168</v>
      </c>
      <c r="C4" s="4" t="s">
        <v>14</v>
      </c>
      <c r="D4" s="4" t="s">
        <v>169</v>
      </c>
      <c r="E4" s="5">
        <v>0.5</v>
      </c>
      <c r="F4" s="4">
        <v>79.4</v>
      </c>
      <c r="G4" s="5">
        <v>0.5</v>
      </c>
      <c r="H4" s="4">
        <f>ROUND(F4*G4+D4*E4,2)</f>
        <v>72.75</v>
      </c>
      <c r="I4" s="4">
        <v>2</v>
      </c>
      <c r="J4" s="4"/>
      <c r="K4" s="2" t="s">
        <v>170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5" ht="19.5" customHeight="1">
      <c r="A5" s="4">
        <v>2</v>
      </c>
      <c r="B5" s="4" t="s">
        <v>174</v>
      </c>
      <c r="C5" s="4" t="s">
        <v>38</v>
      </c>
      <c r="D5" s="4" t="s">
        <v>175</v>
      </c>
      <c r="E5" s="5">
        <v>0.5</v>
      </c>
      <c r="F5" s="4">
        <v>60</v>
      </c>
      <c r="G5" s="5">
        <v>0.5</v>
      </c>
      <c r="H5" s="4">
        <f>ROUND(F5*G5+D5*E5,2)</f>
        <v>62.76</v>
      </c>
      <c r="I5" s="4">
        <v>3</v>
      </c>
      <c r="J5" s="4"/>
      <c r="K5" s="2" t="s">
        <v>176</v>
      </c>
      <c r="L5" t="e">
        <f>VLOOKUP(K5,#REF!,8,0)</f>
        <v>#REF!</v>
      </c>
      <c r="M5" t="e">
        <f>VLOOKUP(K5,#REF!,16,0)</f>
        <v>#REF!</v>
      </c>
      <c r="N5" t="e">
        <f>VLOOKUP(K5,#REF!,17,0)</f>
        <v>#REF!</v>
      </c>
      <c r="O5" t="e">
        <f>VLOOKUP(K5,#REF!,18,0)</f>
        <v>#REF!</v>
      </c>
    </row>
    <row r="6" spans="1:15" ht="19.5" customHeight="1">
      <c r="A6" s="4">
        <v>3</v>
      </c>
      <c r="B6" s="4" t="s">
        <v>171</v>
      </c>
      <c r="C6" s="4" t="s">
        <v>14</v>
      </c>
      <c r="D6" s="4" t="s">
        <v>172</v>
      </c>
      <c r="E6" s="5">
        <v>0.5</v>
      </c>
      <c r="F6" s="4">
        <v>81.00000000000001</v>
      </c>
      <c r="G6" s="5">
        <v>0.5</v>
      </c>
      <c r="H6" s="4">
        <f>ROUND(F6*G6+D6*E6,2)</f>
        <v>73.27</v>
      </c>
      <c r="I6" s="4">
        <v>1</v>
      </c>
      <c r="J6" s="4" t="s">
        <v>266</v>
      </c>
      <c r="K6" s="2" t="s">
        <v>173</v>
      </c>
      <c r="L6" t="e">
        <f>VLOOKUP(K6,#REF!,8,0)</f>
        <v>#REF!</v>
      </c>
      <c r="M6" t="e">
        <f>VLOOKUP(K6,#REF!,16,0)</f>
        <v>#REF!</v>
      </c>
      <c r="N6" t="e">
        <f>VLOOKUP(K6,#REF!,17,0)</f>
        <v>#REF!</v>
      </c>
      <c r="O6" t="e">
        <f>VLOOKUP(K6,#REF!,18,0)</f>
        <v>#REF!</v>
      </c>
    </row>
    <row r="7" spans="1:1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2"/>
    </row>
    <row r="8" spans="1:1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2"/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167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168</v>
      </c>
      <c r="C20" s="4" t="s">
        <v>14</v>
      </c>
      <c r="D20" s="4" t="s">
        <v>169</v>
      </c>
      <c r="E20" s="5">
        <v>0.5</v>
      </c>
      <c r="F20" s="4">
        <v>79.4</v>
      </c>
      <c r="G20" s="5">
        <v>0.5</v>
      </c>
      <c r="H20" s="4">
        <f>ROUND(F20*G20+D20*E20,2)</f>
        <v>72.75</v>
      </c>
      <c r="I20" s="4">
        <v>2</v>
      </c>
      <c r="J20" s="4"/>
    </row>
    <row r="21" spans="1:10" ht="19.5" customHeight="1">
      <c r="A21" s="4">
        <v>2</v>
      </c>
      <c r="B21" s="4" t="s">
        <v>174</v>
      </c>
      <c r="C21" s="4" t="s">
        <v>38</v>
      </c>
      <c r="D21" s="4" t="s">
        <v>175</v>
      </c>
      <c r="E21" s="5">
        <v>0.5</v>
      </c>
      <c r="F21" s="4">
        <v>60</v>
      </c>
      <c r="G21" s="5">
        <v>0.5</v>
      </c>
      <c r="H21" s="4">
        <f>ROUND(F21*G21+D21*E21,2)</f>
        <v>62.76</v>
      </c>
      <c r="I21" s="4">
        <v>3</v>
      </c>
      <c r="J21" s="4"/>
    </row>
    <row r="22" spans="1:10" ht="19.5" customHeight="1">
      <c r="A22" s="4">
        <v>3</v>
      </c>
      <c r="B22" s="4" t="s">
        <v>171</v>
      </c>
      <c r="C22" s="4" t="s">
        <v>14</v>
      </c>
      <c r="D22" s="4" t="s">
        <v>172</v>
      </c>
      <c r="E22" s="5">
        <v>0.5</v>
      </c>
      <c r="F22" s="4">
        <v>81.00000000000001</v>
      </c>
      <c r="G22" s="5">
        <v>0.5</v>
      </c>
      <c r="H22" s="4">
        <f>ROUND(F22*G22+D22*E22,2)</f>
        <v>73.27</v>
      </c>
      <c r="I22" s="4">
        <v>1</v>
      </c>
      <c r="J22" s="4" t="s">
        <v>266</v>
      </c>
    </row>
    <row r="23" spans="1:10" ht="19.5" customHeight="1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>
        <v>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1">
      <selection activeCell="L4" sqref="L4:O4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177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178</v>
      </c>
      <c r="C4" s="4" t="s">
        <v>14</v>
      </c>
      <c r="D4" s="4" t="s">
        <v>179</v>
      </c>
      <c r="E4" s="5">
        <v>0.5</v>
      </c>
      <c r="F4" s="4">
        <v>78.79999999999998</v>
      </c>
      <c r="G4" s="5">
        <v>0.5</v>
      </c>
      <c r="H4" s="4">
        <f>ROUND(F4*G4+D4*E4,2)</f>
        <v>83.61</v>
      </c>
      <c r="I4" s="4">
        <v>1</v>
      </c>
      <c r="J4" s="4" t="s">
        <v>266</v>
      </c>
      <c r="K4" s="2" t="s">
        <v>180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5" ht="19.5" customHeight="1">
      <c r="A5" s="4">
        <v>2</v>
      </c>
      <c r="B5" s="4" t="s">
        <v>181</v>
      </c>
      <c r="C5" s="4" t="s">
        <v>14</v>
      </c>
      <c r="D5" s="4" t="s">
        <v>182</v>
      </c>
      <c r="E5" s="5">
        <v>0.5</v>
      </c>
      <c r="F5" s="4">
        <v>79</v>
      </c>
      <c r="G5" s="5">
        <v>0.5</v>
      </c>
      <c r="H5" s="4">
        <f>ROUND(F5*G5+D5*E5,2)</f>
        <v>80.08</v>
      </c>
      <c r="I5" s="4">
        <v>2</v>
      </c>
      <c r="J5" s="4"/>
      <c r="K5" s="2" t="s">
        <v>183</v>
      </c>
      <c r="L5" t="e">
        <f>VLOOKUP(K5,#REF!,8,0)</f>
        <v>#REF!</v>
      </c>
      <c r="M5" t="e">
        <f>VLOOKUP(K5,#REF!,16,0)</f>
        <v>#REF!</v>
      </c>
      <c r="N5" t="e">
        <f>VLOOKUP(K5,#REF!,17,0)</f>
        <v>#REF!</v>
      </c>
      <c r="O5" t="e">
        <f>VLOOKUP(K5,#REF!,18,0)</f>
        <v>#REF!</v>
      </c>
    </row>
    <row r="6" spans="1:15" ht="19.5" customHeight="1">
      <c r="A6" s="4">
        <v>3</v>
      </c>
      <c r="B6" s="4" t="s">
        <v>184</v>
      </c>
      <c r="C6" s="4" t="s">
        <v>38</v>
      </c>
      <c r="D6" s="4" t="s">
        <v>185</v>
      </c>
      <c r="E6" s="5">
        <v>0.5</v>
      </c>
      <c r="F6" s="4">
        <v>83.20000000000002</v>
      </c>
      <c r="G6" s="5">
        <v>0.5</v>
      </c>
      <c r="H6" s="4">
        <f>ROUND(F6*G6+D6*E6,2)</f>
        <v>79.64</v>
      </c>
      <c r="I6" s="4">
        <v>3</v>
      </c>
      <c r="J6" s="4"/>
      <c r="K6" s="2" t="s">
        <v>186</v>
      </c>
      <c r="L6" t="e">
        <f>VLOOKUP(K6,#REF!,8,0)</f>
        <v>#REF!</v>
      </c>
      <c r="M6" t="e">
        <f>VLOOKUP(K6,#REF!,16,0)</f>
        <v>#REF!</v>
      </c>
      <c r="N6" t="e">
        <f>VLOOKUP(K6,#REF!,17,0)</f>
        <v>#REF!</v>
      </c>
      <c r="O6" t="e">
        <f>VLOOKUP(K6,#REF!,18,0)</f>
        <v>#REF!</v>
      </c>
    </row>
    <row r="7" spans="1:1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2"/>
    </row>
    <row r="8" spans="1:1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2"/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177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178</v>
      </c>
      <c r="C20" s="4" t="s">
        <v>14</v>
      </c>
      <c r="D20" s="4" t="s">
        <v>179</v>
      </c>
      <c r="E20" s="5">
        <v>0.5</v>
      </c>
      <c r="F20" s="4">
        <v>78.79999999999998</v>
      </c>
      <c r="G20" s="5">
        <v>0.5</v>
      </c>
      <c r="H20" s="4">
        <f>ROUND(F20*G20+D20*E20,2)</f>
        <v>83.61</v>
      </c>
      <c r="I20" s="4">
        <v>1</v>
      </c>
      <c r="J20" s="4" t="s">
        <v>266</v>
      </c>
    </row>
    <row r="21" spans="1:10" ht="19.5" customHeight="1">
      <c r="A21" s="4">
        <v>2</v>
      </c>
      <c r="B21" s="4" t="s">
        <v>181</v>
      </c>
      <c r="C21" s="4" t="s">
        <v>14</v>
      </c>
      <c r="D21" s="4" t="s">
        <v>182</v>
      </c>
      <c r="E21" s="5">
        <v>0.5</v>
      </c>
      <c r="F21" s="4">
        <v>79</v>
      </c>
      <c r="G21" s="5">
        <v>0.5</v>
      </c>
      <c r="H21" s="4">
        <f>ROUND(F21*G21+D21*E21,2)</f>
        <v>80.08</v>
      </c>
      <c r="I21" s="4">
        <v>2</v>
      </c>
      <c r="J21" s="4"/>
    </row>
    <row r="22" spans="1:10" ht="19.5" customHeight="1">
      <c r="A22" s="4">
        <v>3</v>
      </c>
      <c r="B22" s="4" t="s">
        <v>184</v>
      </c>
      <c r="C22" s="4" t="s">
        <v>38</v>
      </c>
      <c r="D22" s="4" t="s">
        <v>185</v>
      </c>
      <c r="E22" s="5">
        <v>0.5</v>
      </c>
      <c r="F22" s="4">
        <v>83.20000000000002</v>
      </c>
      <c r="G22" s="5">
        <v>0.5</v>
      </c>
      <c r="H22" s="4">
        <f>ROUND(F22*G22+D22*E22,2)</f>
        <v>79.64</v>
      </c>
      <c r="I22" s="4">
        <v>3</v>
      </c>
      <c r="J22" s="4"/>
    </row>
    <row r="23" spans="1:10" ht="19.5" customHeight="1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>
        <v>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1">
      <selection activeCell="P12" sqref="P12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187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188</v>
      </c>
      <c r="C4" s="4" t="s">
        <v>38</v>
      </c>
      <c r="D4" s="4" t="s">
        <v>189</v>
      </c>
      <c r="E4" s="5">
        <v>0.5</v>
      </c>
      <c r="F4" s="4">
        <v>80.12</v>
      </c>
      <c r="G4" s="5">
        <v>0.5</v>
      </c>
      <c r="H4" s="4">
        <f>ROUND(F4*G4+D4*E4,2)</f>
        <v>71.78</v>
      </c>
      <c r="I4" s="4">
        <v>2</v>
      </c>
      <c r="J4" s="4"/>
      <c r="K4" s="2" t="s">
        <v>190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5" ht="19.5" customHeight="1">
      <c r="A5" s="4">
        <v>2</v>
      </c>
      <c r="B5" s="4" t="s">
        <v>191</v>
      </c>
      <c r="C5" s="4" t="s">
        <v>38</v>
      </c>
      <c r="D5" s="4" t="s">
        <v>123</v>
      </c>
      <c r="E5" s="5">
        <v>0.5</v>
      </c>
      <c r="F5" s="4">
        <v>82.66</v>
      </c>
      <c r="G5" s="5">
        <v>0.5</v>
      </c>
      <c r="H5" s="4">
        <f>ROUND(F5*G5+D5*E5,2)</f>
        <v>72.22</v>
      </c>
      <c r="I5" s="4">
        <v>1</v>
      </c>
      <c r="J5" s="4" t="s">
        <v>266</v>
      </c>
      <c r="K5" s="2" t="s">
        <v>192</v>
      </c>
      <c r="L5" t="e">
        <f>VLOOKUP(K5,#REF!,8,0)</f>
        <v>#REF!</v>
      </c>
      <c r="M5" t="e">
        <f>VLOOKUP(K5,#REF!,16,0)</f>
        <v>#REF!</v>
      </c>
      <c r="N5" t="e">
        <f>VLOOKUP(K5,#REF!,17,0)</f>
        <v>#REF!</v>
      </c>
      <c r="O5" t="e">
        <f>VLOOKUP(K5,#REF!,18,0)</f>
        <v>#REF!</v>
      </c>
    </row>
    <row r="6" spans="1:11" ht="19.5" customHeight="1">
      <c r="A6" s="4">
        <v>3</v>
      </c>
      <c r="B6" s="4"/>
      <c r="C6" s="4"/>
      <c r="D6" s="4"/>
      <c r="E6" s="4"/>
      <c r="F6" s="4"/>
      <c r="G6" s="4"/>
      <c r="H6" s="4"/>
      <c r="I6" s="4"/>
      <c r="J6" s="4"/>
      <c r="K6" s="2"/>
    </row>
    <row r="7" spans="1:1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2"/>
    </row>
    <row r="8" spans="1:1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2"/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187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188</v>
      </c>
      <c r="C20" s="4" t="s">
        <v>38</v>
      </c>
      <c r="D20" s="4" t="s">
        <v>189</v>
      </c>
      <c r="E20" s="5">
        <v>0.5</v>
      </c>
      <c r="F20" s="4">
        <v>80.12</v>
      </c>
      <c r="G20" s="5">
        <v>0.5</v>
      </c>
      <c r="H20" s="4">
        <f>ROUND(F20*G20+D20*E20,2)</f>
        <v>71.78</v>
      </c>
      <c r="I20" s="4">
        <v>2</v>
      </c>
      <c r="J20" s="4"/>
    </row>
    <row r="21" spans="1:10" ht="19.5" customHeight="1">
      <c r="A21" s="4">
        <v>2</v>
      </c>
      <c r="B21" s="4" t="s">
        <v>191</v>
      </c>
      <c r="C21" s="4" t="s">
        <v>38</v>
      </c>
      <c r="D21" s="4" t="s">
        <v>123</v>
      </c>
      <c r="E21" s="5">
        <v>0.5</v>
      </c>
      <c r="F21" s="4">
        <v>82.66</v>
      </c>
      <c r="G21" s="5">
        <v>0.5</v>
      </c>
      <c r="H21" s="4">
        <f>ROUND(F21*G21+D21*E21,2)</f>
        <v>72.22</v>
      </c>
      <c r="I21" s="4">
        <v>1</v>
      </c>
      <c r="J21" s="4" t="s">
        <v>266</v>
      </c>
    </row>
    <row r="22" spans="1:10" ht="19.5" customHeight="1">
      <c r="A22" s="4">
        <v>3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9.5" customHeight="1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>
        <v>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1">
      <selection activeCell="O4" sqref="L4:O4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17</v>
      </c>
      <c r="C4" s="4" t="s">
        <v>14</v>
      </c>
      <c r="D4" s="4" t="s">
        <v>18</v>
      </c>
      <c r="E4" s="5">
        <v>0.5</v>
      </c>
      <c r="F4" s="4">
        <v>81.5</v>
      </c>
      <c r="G4" s="5">
        <v>0.5</v>
      </c>
      <c r="H4" s="4">
        <f>ROUND(F4*G4+D4*E4,2)</f>
        <v>72.12</v>
      </c>
      <c r="I4" s="4">
        <v>1</v>
      </c>
      <c r="J4" s="4" t="s">
        <v>266</v>
      </c>
      <c r="K4" s="2" t="s">
        <v>19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5" ht="19.5" customHeight="1">
      <c r="A5" s="4">
        <v>2</v>
      </c>
      <c r="B5" s="4" t="s">
        <v>13</v>
      </c>
      <c r="C5" s="4" t="s">
        <v>14</v>
      </c>
      <c r="D5" s="4" t="s">
        <v>15</v>
      </c>
      <c r="E5" s="5">
        <v>0.5</v>
      </c>
      <c r="F5" s="4">
        <v>78.3</v>
      </c>
      <c r="G5" s="5">
        <v>0.5</v>
      </c>
      <c r="H5" s="4">
        <f>ROUND(F5*G5+D5*E5,2)</f>
        <v>70.62</v>
      </c>
      <c r="I5" s="4">
        <v>3</v>
      </c>
      <c r="J5" s="4"/>
      <c r="K5" s="2" t="s">
        <v>16</v>
      </c>
      <c r="L5" t="e">
        <f>VLOOKUP(K5,#REF!,8,0)</f>
        <v>#REF!</v>
      </c>
      <c r="M5" t="e">
        <f>VLOOKUP(K5,#REF!,16,0)</f>
        <v>#REF!</v>
      </c>
      <c r="N5" t="e">
        <f>VLOOKUP(K5,#REF!,17,0)</f>
        <v>#REF!</v>
      </c>
      <c r="O5" t="e">
        <f>VLOOKUP(K5,#REF!,18,0)</f>
        <v>#REF!</v>
      </c>
    </row>
    <row r="6" spans="1:15" ht="19.5" customHeight="1">
      <c r="A6" s="4">
        <v>3</v>
      </c>
      <c r="B6" s="4" t="s">
        <v>20</v>
      </c>
      <c r="C6" s="4" t="s">
        <v>14</v>
      </c>
      <c r="D6" s="4" t="s">
        <v>21</v>
      </c>
      <c r="E6" s="5">
        <v>0.5</v>
      </c>
      <c r="F6" s="4">
        <v>80.6</v>
      </c>
      <c r="G6" s="5">
        <v>0.5</v>
      </c>
      <c r="H6" s="4">
        <f>ROUND(F6*G6+D6*E6,2)</f>
        <v>71.65</v>
      </c>
      <c r="I6" s="4">
        <v>2</v>
      </c>
      <c r="J6" s="4"/>
      <c r="K6" s="2" t="s">
        <v>22</v>
      </c>
      <c r="L6" t="e">
        <f>VLOOKUP(K6,#REF!,8,0)</f>
        <v>#REF!</v>
      </c>
      <c r="M6" t="e">
        <f>VLOOKUP(K6,#REF!,16,0)</f>
        <v>#REF!</v>
      </c>
      <c r="N6" t="e">
        <f>VLOOKUP(K6,#REF!,17,0)</f>
        <v>#REF!</v>
      </c>
      <c r="O6" t="e">
        <f>VLOOKUP(K6,#REF!,18,0)</f>
        <v>#REF!</v>
      </c>
    </row>
    <row r="7" spans="1:1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2"/>
    </row>
    <row r="8" spans="1:1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2"/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1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17</v>
      </c>
      <c r="C20" s="4" t="s">
        <v>14</v>
      </c>
      <c r="D20" s="4" t="s">
        <v>18</v>
      </c>
      <c r="E20" s="5">
        <v>0.5</v>
      </c>
      <c r="F20" s="4">
        <v>81.5</v>
      </c>
      <c r="G20" s="5">
        <v>0.5</v>
      </c>
      <c r="H20" s="4">
        <f>ROUND(F20*G20+D20*E20,2)</f>
        <v>72.12</v>
      </c>
      <c r="I20" s="4">
        <v>1</v>
      </c>
      <c r="J20" s="4" t="s">
        <v>266</v>
      </c>
    </row>
    <row r="21" spans="1:10" ht="19.5" customHeight="1">
      <c r="A21" s="4">
        <v>2</v>
      </c>
      <c r="B21" s="4" t="s">
        <v>13</v>
      </c>
      <c r="C21" s="4" t="s">
        <v>14</v>
      </c>
      <c r="D21" s="4" t="s">
        <v>15</v>
      </c>
      <c r="E21" s="5">
        <v>0.5</v>
      </c>
      <c r="F21" s="4">
        <v>78.3</v>
      </c>
      <c r="G21" s="5">
        <v>0.5</v>
      </c>
      <c r="H21" s="4">
        <f>ROUND(F21*G21+D21*E21,2)</f>
        <v>70.62</v>
      </c>
      <c r="I21" s="4">
        <v>3</v>
      </c>
      <c r="J21" s="4"/>
    </row>
    <row r="22" spans="1:10" ht="19.5" customHeight="1">
      <c r="A22" s="4">
        <v>3</v>
      </c>
      <c r="B22" s="4" t="s">
        <v>20</v>
      </c>
      <c r="C22" s="4" t="s">
        <v>14</v>
      </c>
      <c r="D22" s="4" t="s">
        <v>21</v>
      </c>
      <c r="E22" s="5">
        <v>0.5</v>
      </c>
      <c r="F22" s="4">
        <v>80.6</v>
      </c>
      <c r="G22" s="5">
        <v>0.5</v>
      </c>
      <c r="H22" s="4">
        <f>ROUND(F22*G22+D22*E22,2)</f>
        <v>71.65</v>
      </c>
      <c r="I22" s="4">
        <v>2</v>
      </c>
      <c r="J22" s="4"/>
    </row>
    <row r="23" spans="1:10" ht="19.5" customHeight="1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>
        <v>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1">
      <selection activeCell="L4" sqref="L4:O4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26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33</v>
      </c>
      <c r="C4" s="4" t="s">
        <v>14</v>
      </c>
      <c r="D4" s="4" t="s">
        <v>34</v>
      </c>
      <c r="E4" s="5">
        <v>0.5</v>
      </c>
      <c r="F4" s="4">
        <v>82</v>
      </c>
      <c r="G4" s="5">
        <v>0.5</v>
      </c>
      <c r="H4" s="4">
        <f>ROUND(F4*G4+D4*E4,2)</f>
        <v>79.43</v>
      </c>
      <c r="I4" s="4">
        <v>3</v>
      </c>
      <c r="J4" s="4"/>
      <c r="K4" s="2" t="s">
        <v>35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5" ht="19.5" customHeight="1">
      <c r="A5" s="4">
        <v>2</v>
      </c>
      <c r="B5" s="4" t="s">
        <v>27</v>
      </c>
      <c r="C5" s="4" t="s">
        <v>14</v>
      </c>
      <c r="D5" s="4" t="s">
        <v>28</v>
      </c>
      <c r="E5" s="5">
        <v>0.5</v>
      </c>
      <c r="F5" s="4">
        <v>81.6</v>
      </c>
      <c r="G5" s="5">
        <v>0.5</v>
      </c>
      <c r="H5" s="4">
        <f>ROUND(F5*G5+D5*E5,2)</f>
        <v>81.73</v>
      </c>
      <c r="I5" s="4">
        <v>1</v>
      </c>
      <c r="J5" s="4" t="s">
        <v>266</v>
      </c>
      <c r="K5" s="2" t="s">
        <v>29</v>
      </c>
      <c r="L5" t="e">
        <f>VLOOKUP(K5,#REF!,8,0)</f>
        <v>#REF!</v>
      </c>
      <c r="M5" t="e">
        <f>VLOOKUP(K5,#REF!,16,0)</f>
        <v>#REF!</v>
      </c>
      <c r="N5" t="e">
        <f>VLOOKUP(K5,#REF!,17,0)</f>
        <v>#REF!</v>
      </c>
      <c r="O5" t="e">
        <f>VLOOKUP(K5,#REF!,18,0)</f>
        <v>#REF!</v>
      </c>
    </row>
    <row r="6" spans="1:15" ht="19.5" customHeight="1">
      <c r="A6" s="4">
        <v>3</v>
      </c>
      <c r="B6" s="4" t="s">
        <v>30</v>
      </c>
      <c r="C6" s="4" t="s">
        <v>14</v>
      </c>
      <c r="D6" s="4" t="s">
        <v>31</v>
      </c>
      <c r="E6" s="5">
        <v>0.5</v>
      </c>
      <c r="F6" s="4">
        <v>83.6</v>
      </c>
      <c r="G6" s="5">
        <v>0.5</v>
      </c>
      <c r="H6" s="4">
        <f>ROUND(F6*G6+D6*E6,2)</f>
        <v>81.19</v>
      </c>
      <c r="I6" s="4">
        <v>2</v>
      </c>
      <c r="J6" s="4"/>
      <c r="K6" s="2" t="s">
        <v>32</v>
      </c>
      <c r="L6" t="e">
        <f>VLOOKUP(K6,#REF!,8,0)</f>
        <v>#REF!</v>
      </c>
      <c r="M6" t="e">
        <f>VLOOKUP(K6,#REF!,16,0)</f>
        <v>#REF!</v>
      </c>
      <c r="N6" t="e">
        <f>VLOOKUP(K6,#REF!,17,0)</f>
        <v>#REF!</v>
      </c>
      <c r="O6" t="e">
        <f>VLOOKUP(K6,#REF!,18,0)</f>
        <v>#REF!</v>
      </c>
    </row>
    <row r="7" spans="1:1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2"/>
    </row>
    <row r="8" spans="1:1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2"/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26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33</v>
      </c>
      <c r="C20" s="4" t="s">
        <v>14</v>
      </c>
      <c r="D20" s="4" t="s">
        <v>34</v>
      </c>
      <c r="E20" s="5">
        <v>0.5</v>
      </c>
      <c r="F20" s="4">
        <v>82</v>
      </c>
      <c r="G20" s="5">
        <v>0.5</v>
      </c>
      <c r="H20" s="4">
        <f>ROUND(F20*G20+D20*E20,2)</f>
        <v>79.43</v>
      </c>
      <c r="I20" s="4">
        <v>3</v>
      </c>
      <c r="J20" s="4"/>
    </row>
    <row r="21" spans="1:10" ht="19.5" customHeight="1">
      <c r="A21" s="4">
        <v>2</v>
      </c>
      <c r="B21" s="4" t="s">
        <v>27</v>
      </c>
      <c r="C21" s="4" t="s">
        <v>14</v>
      </c>
      <c r="D21" s="4" t="s">
        <v>28</v>
      </c>
      <c r="E21" s="5">
        <v>0.5</v>
      </c>
      <c r="F21" s="4">
        <v>81.6</v>
      </c>
      <c r="G21" s="5">
        <v>0.5</v>
      </c>
      <c r="H21" s="4">
        <f>ROUND(F21*G21+D21*E21,2)</f>
        <v>81.73</v>
      </c>
      <c r="I21" s="4">
        <v>1</v>
      </c>
      <c r="J21" s="4" t="s">
        <v>266</v>
      </c>
    </row>
    <row r="22" spans="1:10" ht="19.5" customHeight="1">
      <c r="A22" s="4">
        <v>3</v>
      </c>
      <c r="B22" s="4" t="s">
        <v>30</v>
      </c>
      <c r="C22" s="4" t="s">
        <v>14</v>
      </c>
      <c r="D22" s="4" t="s">
        <v>31</v>
      </c>
      <c r="E22" s="5">
        <v>0.5</v>
      </c>
      <c r="F22" s="4">
        <v>83.6</v>
      </c>
      <c r="G22" s="5">
        <v>0.5</v>
      </c>
      <c r="H22" s="4">
        <f>ROUND(F22*G22+D22*E22,2)</f>
        <v>81.19</v>
      </c>
      <c r="I22" s="4">
        <v>2</v>
      </c>
      <c r="J22" s="4"/>
    </row>
    <row r="23" spans="1:10" ht="19.5" customHeight="1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>
        <v>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29"/>
  <sheetViews>
    <sheetView zoomScalePageLayoutView="0" workbookViewId="0" topLeftCell="A1">
      <selection activeCell="L4" sqref="L4:O4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47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51</v>
      </c>
      <c r="C4" s="4" t="s">
        <v>14</v>
      </c>
      <c r="D4" s="4" t="s">
        <v>52</v>
      </c>
      <c r="E4" s="5">
        <v>0.5</v>
      </c>
      <c r="F4" s="4">
        <v>75.1</v>
      </c>
      <c r="G4" s="5">
        <v>0.5</v>
      </c>
      <c r="H4" s="4">
        <f>ROUND(F4*G4+D4*E4,2)</f>
        <v>78.45</v>
      </c>
      <c r="I4" s="4">
        <v>2</v>
      </c>
      <c r="J4" s="4"/>
      <c r="K4" s="2" t="s">
        <v>53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5" ht="19.5" customHeight="1">
      <c r="A5" s="4">
        <v>2</v>
      </c>
      <c r="B5" s="4" t="s">
        <v>54</v>
      </c>
      <c r="C5" s="4" t="s">
        <v>14</v>
      </c>
      <c r="D5" s="4" t="s">
        <v>55</v>
      </c>
      <c r="E5" s="5">
        <v>0.5</v>
      </c>
      <c r="F5" s="4">
        <v>74.4</v>
      </c>
      <c r="G5" s="5">
        <v>0.5</v>
      </c>
      <c r="H5" s="4">
        <f>ROUND(F5*G5+D5*E5,2)</f>
        <v>77.03</v>
      </c>
      <c r="I5" s="4">
        <v>3</v>
      </c>
      <c r="J5" s="4"/>
      <c r="K5" s="2" t="s">
        <v>56</v>
      </c>
      <c r="L5" t="e">
        <f>VLOOKUP(K5,#REF!,8,0)</f>
        <v>#REF!</v>
      </c>
      <c r="M5" t="e">
        <f>VLOOKUP(K5,#REF!,16,0)</f>
        <v>#REF!</v>
      </c>
      <c r="N5" t="e">
        <f>VLOOKUP(K5,#REF!,17,0)</f>
        <v>#REF!</v>
      </c>
      <c r="O5" t="e">
        <f>VLOOKUP(K5,#REF!,18,0)</f>
        <v>#REF!</v>
      </c>
    </row>
    <row r="6" spans="1:15" ht="19.5" customHeight="1">
      <c r="A6" s="4">
        <v>3</v>
      </c>
      <c r="B6" s="4" t="s">
        <v>48</v>
      </c>
      <c r="C6" s="4" t="s">
        <v>14</v>
      </c>
      <c r="D6" s="4" t="s">
        <v>49</v>
      </c>
      <c r="E6" s="5">
        <v>0.5</v>
      </c>
      <c r="F6" s="4">
        <v>81.7</v>
      </c>
      <c r="G6" s="5">
        <v>0.5</v>
      </c>
      <c r="H6" s="4">
        <f>ROUND(F6*G6+D6*E6,2)</f>
        <v>82.34</v>
      </c>
      <c r="I6" s="4">
        <v>1</v>
      </c>
      <c r="J6" s="4" t="s">
        <v>266</v>
      </c>
      <c r="K6" s="2" t="s">
        <v>50</v>
      </c>
      <c r="L6" t="e">
        <f>VLOOKUP(K6,#REF!,8,0)</f>
        <v>#REF!</v>
      </c>
      <c r="M6" t="e">
        <f>VLOOKUP(K6,#REF!,16,0)</f>
        <v>#REF!</v>
      </c>
      <c r="N6" t="e">
        <f>VLOOKUP(K6,#REF!,17,0)</f>
        <v>#REF!</v>
      </c>
      <c r="O6" t="e">
        <f>VLOOKUP(K6,#REF!,18,0)</f>
        <v>#REF!</v>
      </c>
    </row>
    <row r="7" spans="1:1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2"/>
    </row>
    <row r="8" spans="1:1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2"/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47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51</v>
      </c>
      <c r="C20" s="4" t="s">
        <v>14</v>
      </c>
      <c r="D20" s="4" t="s">
        <v>52</v>
      </c>
      <c r="E20" s="5">
        <v>0.5</v>
      </c>
      <c r="F20" s="4">
        <v>75.1</v>
      </c>
      <c r="G20" s="5">
        <v>0.5</v>
      </c>
      <c r="H20" s="4">
        <f>ROUND(F20*G20+D20*E20,2)</f>
        <v>78.45</v>
      </c>
      <c r="I20" s="4">
        <v>2</v>
      </c>
      <c r="J20" s="4"/>
    </row>
    <row r="21" spans="1:10" ht="19.5" customHeight="1">
      <c r="A21" s="4">
        <v>2</v>
      </c>
      <c r="B21" s="4" t="s">
        <v>54</v>
      </c>
      <c r="C21" s="4" t="s">
        <v>14</v>
      </c>
      <c r="D21" s="4" t="s">
        <v>55</v>
      </c>
      <c r="E21" s="5">
        <v>0.5</v>
      </c>
      <c r="F21" s="4">
        <v>74.4</v>
      </c>
      <c r="G21" s="5">
        <v>0.5</v>
      </c>
      <c r="H21" s="4">
        <f>ROUND(F21*G21+D21*E21,2)</f>
        <v>77.03</v>
      </c>
      <c r="I21" s="4">
        <v>3</v>
      </c>
      <c r="J21" s="4"/>
    </row>
    <row r="22" spans="1:10" ht="19.5" customHeight="1">
      <c r="A22" s="4">
        <v>3</v>
      </c>
      <c r="B22" s="4" t="s">
        <v>48</v>
      </c>
      <c r="C22" s="4" t="s">
        <v>14</v>
      </c>
      <c r="D22" s="4" t="s">
        <v>49</v>
      </c>
      <c r="E22" s="5">
        <v>0.5</v>
      </c>
      <c r="F22" s="4">
        <v>81.7</v>
      </c>
      <c r="G22" s="5">
        <v>0.5</v>
      </c>
      <c r="H22" s="4">
        <f>ROUND(F22*G22+D22*E22,2)</f>
        <v>82.34</v>
      </c>
      <c r="I22" s="4">
        <v>1</v>
      </c>
      <c r="J22" s="4" t="s">
        <v>266</v>
      </c>
    </row>
    <row r="23" spans="1:10" ht="19.5" customHeight="1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>
        <v>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1">
      <selection activeCell="L4" sqref="L4:O4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232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233</v>
      </c>
      <c r="C4" s="4" t="s">
        <v>14</v>
      </c>
      <c r="D4" s="4" t="s">
        <v>234</v>
      </c>
      <c r="E4" s="5">
        <v>0.5</v>
      </c>
      <c r="F4" s="4">
        <v>82.5</v>
      </c>
      <c r="G4" s="5">
        <v>0.5</v>
      </c>
      <c r="H4" s="4">
        <f>ROUND(F4*G4+D4*E4,2)</f>
        <v>72.79</v>
      </c>
      <c r="I4" s="4">
        <v>1</v>
      </c>
      <c r="J4" s="4" t="s">
        <v>266</v>
      </c>
      <c r="K4" s="2" t="s">
        <v>235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1" ht="19.5" customHeight="1">
      <c r="A5" s="4">
        <v>2</v>
      </c>
      <c r="B5" s="4"/>
      <c r="C5" s="4"/>
      <c r="D5" s="4"/>
      <c r="E5" s="4"/>
      <c r="F5" s="4"/>
      <c r="G5" s="4"/>
      <c r="H5" s="4"/>
      <c r="I5" s="4"/>
      <c r="J5" s="4"/>
      <c r="K5" s="2"/>
    </row>
    <row r="6" spans="1:11" ht="19.5" customHeight="1">
      <c r="A6" s="4">
        <v>3</v>
      </c>
      <c r="B6" s="4"/>
      <c r="C6" s="4"/>
      <c r="D6" s="4"/>
      <c r="E6" s="4"/>
      <c r="F6" s="4"/>
      <c r="G6" s="4"/>
      <c r="H6" s="4"/>
      <c r="I6" s="4"/>
      <c r="J6" s="4"/>
      <c r="K6" s="2"/>
    </row>
    <row r="7" spans="1:1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2"/>
    </row>
    <row r="8" spans="1:1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2"/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232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233</v>
      </c>
      <c r="C20" s="4" t="s">
        <v>14</v>
      </c>
      <c r="D20" s="4" t="s">
        <v>234</v>
      </c>
      <c r="E20" s="5">
        <v>0.5</v>
      </c>
      <c r="F20" s="4">
        <v>82.5</v>
      </c>
      <c r="G20" s="5">
        <v>0.5</v>
      </c>
      <c r="H20" s="4">
        <f>ROUND(F20*G20+D20*E20,2)</f>
        <v>72.79</v>
      </c>
      <c r="I20" s="4">
        <v>1</v>
      </c>
      <c r="J20" s="4" t="s">
        <v>266</v>
      </c>
    </row>
    <row r="21" spans="1:10" ht="19.5" customHeight="1">
      <c r="A21" s="4">
        <v>2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9.5" customHeight="1">
      <c r="A22" s="4">
        <v>3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9.5" customHeight="1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>
        <v>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4.75390625" style="16" bestFit="1" customWidth="1"/>
    <col min="2" max="2" width="54.875" style="16" customWidth="1"/>
    <col min="3" max="3" width="12.75390625" style="16" customWidth="1"/>
    <col min="4" max="4" width="10.625" style="16" customWidth="1"/>
    <col min="5" max="5" width="6.25390625" style="16" customWidth="1"/>
    <col min="6" max="16384" width="9.00390625" style="16" customWidth="1"/>
  </cols>
  <sheetData>
    <row r="1" spans="1:5" ht="23.25" customHeight="1">
      <c r="A1" s="15" t="s">
        <v>2</v>
      </c>
      <c r="B1" s="15" t="s">
        <v>237</v>
      </c>
      <c r="C1" s="15" t="s">
        <v>238</v>
      </c>
      <c r="D1" s="15" t="s">
        <v>239</v>
      </c>
      <c r="E1" s="15" t="s">
        <v>4</v>
      </c>
    </row>
    <row r="2" spans="1:5" ht="18.75">
      <c r="A2" s="17">
        <v>1</v>
      </c>
      <c r="B2" s="17" t="s">
        <v>244</v>
      </c>
      <c r="C2" s="17" t="s">
        <v>245</v>
      </c>
      <c r="D2" s="17" t="s">
        <v>37</v>
      </c>
      <c r="E2" s="17" t="s">
        <v>38</v>
      </c>
    </row>
    <row r="3" spans="1:5" ht="18.75">
      <c r="A3" s="17">
        <v>2</v>
      </c>
      <c r="B3" s="17" t="s">
        <v>244</v>
      </c>
      <c r="C3" s="17" t="s">
        <v>246</v>
      </c>
      <c r="D3" s="17" t="s">
        <v>48</v>
      </c>
      <c r="E3" s="17" t="s">
        <v>14</v>
      </c>
    </row>
    <row r="4" spans="1:5" ht="18.75">
      <c r="A4" s="17">
        <v>3</v>
      </c>
      <c r="B4" s="17" t="s">
        <v>244</v>
      </c>
      <c r="C4" s="17" t="s">
        <v>247</v>
      </c>
      <c r="D4" s="17" t="s">
        <v>72</v>
      </c>
      <c r="E4" s="17" t="s">
        <v>14</v>
      </c>
    </row>
    <row r="5" spans="1:5" ht="18.75">
      <c r="A5" s="17">
        <v>4</v>
      </c>
      <c r="B5" s="17" t="s">
        <v>244</v>
      </c>
      <c r="C5" s="17" t="s">
        <v>247</v>
      </c>
      <c r="D5" s="17" t="s">
        <v>70</v>
      </c>
      <c r="E5" s="17" t="s">
        <v>14</v>
      </c>
    </row>
    <row r="6" spans="1:5" ht="18.75">
      <c r="A6" s="17">
        <v>5</v>
      </c>
      <c r="B6" s="17" t="s">
        <v>244</v>
      </c>
      <c r="C6" s="17" t="s">
        <v>249</v>
      </c>
      <c r="D6" s="17" t="s">
        <v>92</v>
      </c>
      <c r="E6" s="17" t="s">
        <v>14</v>
      </c>
    </row>
    <row r="7" spans="1:5" ht="18.75">
      <c r="A7" s="17">
        <v>6</v>
      </c>
      <c r="B7" s="17" t="s">
        <v>253</v>
      </c>
      <c r="C7" s="17" t="s">
        <v>254</v>
      </c>
      <c r="D7" s="17" t="s">
        <v>136</v>
      </c>
      <c r="E7" s="17" t="s">
        <v>14</v>
      </c>
    </row>
    <row r="8" spans="1:5" ht="18.75">
      <c r="A8" s="17">
        <v>7</v>
      </c>
      <c r="B8" s="17" t="s">
        <v>253</v>
      </c>
      <c r="C8" s="17" t="s">
        <v>255</v>
      </c>
      <c r="D8" s="17" t="s">
        <v>140</v>
      </c>
      <c r="E8" s="17" t="s">
        <v>14</v>
      </c>
    </row>
    <row r="9" spans="1:5" ht="18.75">
      <c r="A9" s="17">
        <v>8</v>
      </c>
      <c r="B9" s="17" t="s">
        <v>253</v>
      </c>
      <c r="C9" s="17" t="s">
        <v>255</v>
      </c>
      <c r="D9" s="17" t="s">
        <v>155</v>
      </c>
      <c r="E9" s="17" t="s">
        <v>14</v>
      </c>
    </row>
    <row r="10" spans="1:5" ht="18.75">
      <c r="A10" s="17">
        <v>9</v>
      </c>
      <c r="B10" s="17" t="s">
        <v>253</v>
      </c>
      <c r="C10" s="17" t="s">
        <v>255</v>
      </c>
      <c r="D10" s="17" t="s">
        <v>143</v>
      </c>
      <c r="E10" s="17" t="s">
        <v>14</v>
      </c>
    </row>
    <row r="11" spans="1:5" ht="18.75">
      <c r="A11" s="17">
        <v>10</v>
      </c>
      <c r="B11" s="17" t="s">
        <v>259</v>
      </c>
      <c r="C11" s="17" t="s">
        <v>260</v>
      </c>
      <c r="D11" s="17" t="s">
        <v>194</v>
      </c>
      <c r="E11" s="17" t="s">
        <v>14</v>
      </c>
    </row>
    <row r="12" spans="1:5" ht="18.75">
      <c r="A12" s="17">
        <v>11</v>
      </c>
      <c r="B12" s="17" t="s">
        <v>259</v>
      </c>
      <c r="C12" s="17" t="s">
        <v>261</v>
      </c>
      <c r="D12" s="17" t="s">
        <v>204</v>
      </c>
      <c r="E12" s="17" t="s">
        <v>14</v>
      </c>
    </row>
    <row r="13" spans="1:5" ht="18.75">
      <c r="A13" s="17">
        <v>12</v>
      </c>
      <c r="B13" s="17" t="s">
        <v>259</v>
      </c>
      <c r="C13" s="17" t="s">
        <v>261</v>
      </c>
      <c r="D13" s="17" t="s">
        <v>207</v>
      </c>
      <c r="E13" s="17" t="s">
        <v>14</v>
      </c>
    </row>
    <row r="14" spans="1:5" ht="18.75">
      <c r="A14" s="17">
        <v>13</v>
      </c>
      <c r="B14" s="17" t="s">
        <v>259</v>
      </c>
      <c r="C14" s="17" t="s">
        <v>262</v>
      </c>
      <c r="D14" s="17" t="s">
        <v>226</v>
      </c>
      <c r="E14" s="17" t="s">
        <v>14</v>
      </c>
    </row>
    <row r="15" spans="1:5" ht="18.75">
      <c r="A15" s="17">
        <v>14</v>
      </c>
      <c r="B15" s="17" t="s">
        <v>240</v>
      </c>
      <c r="C15" s="17" t="s">
        <v>241</v>
      </c>
      <c r="D15" s="17" t="s">
        <v>17</v>
      </c>
      <c r="E15" s="17" t="s">
        <v>14</v>
      </c>
    </row>
    <row r="16" spans="1:5" ht="18.75">
      <c r="A16" s="17">
        <v>15</v>
      </c>
      <c r="B16" s="17" t="s">
        <v>242</v>
      </c>
      <c r="C16" s="17" t="s">
        <v>243</v>
      </c>
      <c r="D16" s="17" t="s">
        <v>27</v>
      </c>
      <c r="E16" s="17" t="s">
        <v>14</v>
      </c>
    </row>
    <row r="17" spans="1:5" ht="18.75">
      <c r="A17" s="17">
        <v>16</v>
      </c>
      <c r="B17" s="17" t="s">
        <v>244</v>
      </c>
      <c r="C17" s="17" t="s">
        <v>248</v>
      </c>
      <c r="D17" s="17" t="s">
        <v>76</v>
      </c>
      <c r="E17" s="17" t="s">
        <v>14</v>
      </c>
    </row>
    <row r="18" spans="1:5" ht="18.75">
      <c r="A18" s="17">
        <v>17</v>
      </c>
      <c r="B18" s="17" t="s">
        <v>244</v>
      </c>
      <c r="C18" s="17" t="s">
        <v>248</v>
      </c>
      <c r="D18" s="17" t="s">
        <v>82</v>
      </c>
      <c r="E18" s="17" t="s">
        <v>14</v>
      </c>
    </row>
    <row r="19" spans="1:5" ht="18.75">
      <c r="A19" s="17">
        <v>18</v>
      </c>
      <c r="B19" s="17" t="s">
        <v>244</v>
      </c>
      <c r="C19" s="17" t="s">
        <v>250</v>
      </c>
      <c r="D19" s="17" t="s">
        <v>102</v>
      </c>
      <c r="E19" s="17" t="s">
        <v>38</v>
      </c>
    </row>
    <row r="20" spans="1:5" ht="18.75">
      <c r="A20" s="17">
        <v>19</v>
      </c>
      <c r="B20" s="17" t="s">
        <v>244</v>
      </c>
      <c r="C20" s="17" t="s">
        <v>251</v>
      </c>
      <c r="D20" s="17" t="s">
        <v>112</v>
      </c>
      <c r="E20" s="17" t="s">
        <v>38</v>
      </c>
    </row>
    <row r="21" spans="1:5" ht="18.75">
      <c r="A21" s="17">
        <v>20</v>
      </c>
      <c r="B21" s="17" t="s">
        <v>244</v>
      </c>
      <c r="C21" s="17" t="s">
        <v>252</v>
      </c>
      <c r="D21" s="17" t="s">
        <v>122</v>
      </c>
      <c r="E21" s="17" t="s">
        <v>14</v>
      </c>
    </row>
    <row r="22" spans="1:5" ht="18.75">
      <c r="A22" s="17">
        <v>21</v>
      </c>
      <c r="B22" s="17" t="s">
        <v>253</v>
      </c>
      <c r="C22" s="17" t="s">
        <v>256</v>
      </c>
      <c r="D22" s="17" t="s">
        <v>171</v>
      </c>
      <c r="E22" s="17" t="s">
        <v>14</v>
      </c>
    </row>
    <row r="23" spans="1:5" ht="18.75">
      <c r="A23" s="17">
        <v>22</v>
      </c>
      <c r="B23" s="17" t="s">
        <v>253</v>
      </c>
      <c r="C23" s="17" t="s">
        <v>257</v>
      </c>
      <c r="D23" s="17" t="s">
        <v>178</v>
      </c>
      <c r="E23" s="17" t="s">
        <v>14</v>
      </c>
    </row>
    <row r="24" spans="1:5" ht="18.75">
      <c r="A24" s="17">
        <v>23</v>
      </c>
      <c r="B24" s="17" t="s">
        <v>253</v>
      </c>
      <c r="C24" s="17" t="s">
        <v>258</v>
      </c>
      <c r="D24" s="17" t="s">
        <v>191</v>
      </c>
      <c r="E24" s="17" t="s">
        <v>38</v>
      </c>
    </row>
    <row r="25" spans="1:5" ht="18.75">
      <c r="A25" s="17">
        <v>24</v>
      </c>
      <c r="B25" s="17" t="s">
        <v>259</v>
      </c>
      <c r="C25" s="17" t="s">
        <v>263</v>
      </c>
      <c r="D25" s="17" t="s">
        <v>233</v>
      </c>
      <c r="E25" s="17" t="s">
        <v>14</v>
      </c>
    </row>
    <row r="26" spans="1:5" ht="18.75">
      <c r="A26" s="17">
        <v>25</v>
      </c>
      <c r="B26" s="17" t="s">
        <v>259</v>
      </c>
      <c r="C26" s="17" t="s">
        <v>264</v>
      </c>
      <c r="D26" s="17" t="s">
        <v>236</v>
      </c>
      <c r="E26" s="1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29"/>
  <sheetViews>
    <sheetView zoomScalePageLayoutView="0" workbookViewId="0" topLeftCell="A1">
      <selection activeCell="L4" sqref="L4:O4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57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67</v>
      </c>
      <c r="C4" s="4" t="s">
        <v>14</v>
      </c>
      <c r="D4" s="4" t="s">
        <v>68</v>
      </c>
      <c r="E4" s="5">
        <v>0.5</v>
      </c>
      <c r="F4" s="4">
        <v>74.8</v>
      </c>
      <c r="G4" s="5">
        <v>0.5</v>
      </c>
      <c r="H4" s="4">
        <f aca="true" t="shared" si="0" ref="H4:H9">ROUND(F4*G4+D4*E4,2)</f>
        <v>78.43</v>
      </c>
      <c r="I4" s="4">
        <f aca="true" t="shared" si="1" ref="I4:I9">RANK(H4,$H$4:$H$9)</f>
        <v>6</v>
      </c>
      <c r="J4" s="4"/>
      <c r="K4" s="2" t="s">
        <v>69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5" ht="19.5" customHeight="1">
      <c r="A5" s="4">
        <v>2</v>
      </c>
      <c r="B5" s="4" t="s">
        <v>72</v>
      </c>
      <c r="C5" s="4" t="s">
        <v>14</v>
      </c>
      <c r="D5" s="4" t="s">
        <v>73</v>
      </c>
      <c r="E5" s="5">
        <v>0.5</v>
      </c>
      <c r="F5" s="4">
        <v>81.4</v>
      </c>
      <c r="G5" s="5">
        <v>0.5</v>
      </c>
      <c r="H5" s="4">
        <f t="shared" si="0"/>
        <v>80.92</v>
      </c>
      <c r="I5" s="4">
        <f t="shared" si="1"/>
        <v>1</v>
      </c>
      <c r="J5" s="4" t="s">
        <v>266</v>
      </c>
      <c r="K5" s="2" t="s">
        <v>74</v>
      </c>
      <c r="L5" t="e">
        <f>VLOOKUP(K5,#REF!,8,0)</f>
        <v>#REF!</v>
      </c>
      <c r="M5" t="e">
        <f>VLOOKUP(K5,#REF!,16,0)</f>
        <v>#REF!</v>
      </c>
      <c r="N5" t="e">
        <f>VLOOKUP(K5,#REF!,17,0)</f>
        <v>#REF!</v>
      </c>
      <c r="O5" t="e">
        <f>VLOOKUP(K5,#REF!,18,0)</f>
        <v>#REF!</v>
      </c>
    </row>
    <row r="6" spans="1:15" ht="19.5" customHeight="1">
      <c r="A6" s="4">
        <v>3</v>
      </c>
      <c r="B6" s="4" t="s">
        <v>58</v>
      </c>
      <c r="C6" s="4" t="s">
        <v>14</v>
      </c>
      <c r="D6" s="4" t="s">
        <v>59</v>
      </c>
      <c r="E6" s="5">
        <v>0.5</v>
      </c>
      <c r="F6" s="4">
        <v>76.2</v>
      </c>
      <c r="G6" s="5">
        <v>0.5</v>
      </c>
      <c r="H6" s="4">
        <f t="shared" si="0"/>
        <v>80.04</v>
      </c>
      <c r="I6" s="4">
        <f t="shared" si="1"/>
        <v>4</v>
      </c>
      <c r="J6" s="4"/>
      <c r="K6" s="2" t="s">
        <v>60</v>
      </c>
      <c r="L6" t="e">
        <f>VLOOKUP(K6,#REF!,8,0)</f>
        <v>#REF!</v>
      </c>
      <c r="M6" t="e">
        <f>VLOOKUP(K6,#REF!,16,0)</f>
        <v>#REF!</v>
      </c>
      <c r="N6" t="e">
        <f>VLOOKUP(K6,#REF!,17,0)</f>
        <v>#REF!</v>
      </c>
      <c r="O6" t="e">
        <f>VLOOKUP(K6,#REF!,18,0)</f>
        <v>#REF!</v>
      </c>
    </row>
    <row r="7" spans="1:15" ht="19.5" customHeight="1">
      <c r="A7" s="4">
        <v>4</v>
      </c>
      <c r="B7" s="4" t="s">
        <v>64</v>
      </c>
      <c r="C7" s="4" t="s">
        <v>14</v>
      </c>
      <c r="D7" s="4" t="s">
        <v>65</v>
      </c>
      <c r="E7" s="5">
        <v>0.5</v>
      </c>
      <c r="F7" s="4">
        <v>75.6</v>
      </c>
      <c r="G7" s="5">
        <v>0.5</v>
      </c>
      <c r="H7" s="4">
        <f t="shared" si="0"/>
        <v>78.94</v>
      </c>
      <c r="I7" s="4">
        <f t="shared" si="1"/>
        <v>5</v>
      </c>
      <c r="J7" s="4"/>
      <c r="K7" s="2" t="s">
        <v>66</v>
      </c>
      <c r="L7" t="e">
        <f>VLOOKUP(K7,#REF!,8,0)</f>
        <v>#REF!</v>
      </c>
      <c r="M7" t="e">
        <f>VLOOKUP(K7,#REF!,16,0)</f>
        <v>#REF!</v>
      </c>
      <c r="N7" t="e">
        <f>VLOOKUP(K7,#REF!,17,0)</f>
        <v>#REF!</v>
      </c>
      <c r="O7" t="e">
        <f>VLOOKUP(K7,#REF!,18,0)</f>
        <v>#REF!</v>
      </c>
    </row>
    <row r="8" spans="1:15" ht="19.5" customHeight="1">
      <c r="A8" s="4">
        <v>5</v>
      </c>
      <c r="B8" s="4" t="s">
        <v>61</v>
      </c>
      <c r="C8" s="4" t="s">
        <v>14</v>
      </c>
      <c r="D8" s="4" t="s">
        <v>62</v>
      </c>
      <c r="E8" s="5">
        <v>0.5</v>
      </c>
      <c r="F8" s="4">
        <v>78.4</v>
      </c>
      <c r="G8" s="5">
        <v>0.5</v>
      </c>
      <c r="H8" s="4">
        <f t="shared" si="0"/>
        <v>80.46</v>
      </c>
      <c r="I8" s="4">
        <f t="shared" si="1"/>
        <v>3</v>
      </c>
      <c r="J8" s="4"/>
      <c r="K8" s="2" t="s">
        <v>63</v>
      </c>
      <c r="L8" t="e">
        <f>VLOOKUP(K8,#REF!,8,0)</f>
        <v>#REF!</v>
      </c>
      <c r="M8" t="e">
        <f>VLOOKUP(K8,#REF!,16,0)</f>
        <v>#REF!</v>
      </c>
      <c r="N8" t="e">
        <f>VLOOKUP(K8,#REF!,17,0)</f>
        <v>#REF!</v>
      </c>
      <c r="O8" t="e">
        <f>VLOOKUP(K8,#REF!,18,0)</f>
        <v>#REF!</v>
      </c>
    </row>
    <row r="9" spans="1:15" ht="19.5" customHeight="1">
      <c r="A9" s="4">
        <v>6</v>
      </c>
      <c r="B9" s="4" t="s">
        <v>70</v>
      </c>
      <c r="C9" s="4" t="s">
        <v>14</v>
      </c>
      <c r="D9" s="4" t="s">
        <v>52</v>
      </c>
      <c r="E9" s="5">
        <v>0.5</v>
      </c>
      <c r="F9" s="4">
        <v>80</v>
      </c>
      <c r="G9" s="5">
        <v>0.5</v>
      </c>
      <c r="H9" s="4">
        <f t="shared" si="0"/>
        <v>80.9</v>
      </c>
      <c r="I9" s="4">
        <f t="shared" si="1"/>
        <v>2</v>
      </c>
      <c r="J9" s="4" t="s">
        <v>266</v>
      </c>
      <c r="K9" s="2" t="s">
        <v>71</v>
      </c>
      <c r="L9" t="e">
        <f>VLOOKUP(K9,#REF!,8,0)</f>
        <v>#REF!</v>
      </c>
      <c r="M9" t="e">
        <f>VLOOKUP(K9,#REF!,16,0)</f>
        <v>#REF!</v>
      </c>
      <c r="N9" t="e">
        <f>VLOOKUP(K9,#REF!,17,0)</f>
        <v>#REF!</v>
      </c>
      <c r="O9" t="e">
        <f>VLOOKUP(K9,#REF!,18,0)</f>
        <v>#REF!</v>
      </c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57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67</v>
      </c>
      <c r="C20" s="4" t="s">
        <v>14</v>
      </c>
      <c r="D20" s="4" t="s">
        <v>68</v>
      </c>
      <c r="E20" s="5">
        <v>0.5</v>
      </c>
      <c r="F20" s="4">
        <v>74.8</v>
      </c>
      <c r="G20" s="5">
        <v>0.5</v>
      </c>
      <c r="H20" s="4">
        <f aca="true" t="shared" si="2" ref="H20:H25">ROUND(F20*G20+D20*E20,2)</f>
        <v>78.43</v>
      </c>
      <c r="I20" s="4">
        <f aca="true" t="shared" si="3" ref="I20:I25">RANK(H20,$H$4:$H$9)</f>
        <v>6</v>
      </c>
      <c r="J20" s="4"/>
    </row>
    <row r="21" spans="1:10" ht="19.5" customHeight="1">
      <c r="A21" s="4">
        <v>2</v>
      </c>
      <c r="B21" s="4" t="s">
        <v>72</v>
      </c>
      <c r="C21" s="4" t="s">
        <v>14</v>
      </c>
      <c r="D21" s="4" t="s">
        <v>73</v>
      </c>
      <c r="E21" s="5">
        <v>0.5</v>
      </c>
      <c r="F21" s="4">
        <v>81.4</v>
      </c>
      <c r="G21" s="5">
        <v>0.5</v>
      </c>
      <c r="H21" s="4">
        <f t="shared" si="2"/>
        <v>80.92</v>
      </c>
      <c r="I21" s="4">
        <f t="shared" si="3"/>
        <v>1</v>
      </c>
      <c r="J21" s="4" t="s">
        <v>266</v>
      </c>
    </row>
    <row r="22" spans="1:10" ht="19.5" customHeight="1">
      <c r="A22" s="4">
        <v>3</v>
      </c>
      <c r="B22" s="4" t="s">
        <v>58</v>
      </c>
      <c r="C22" s="4" t="s">
        <v>14</v>
      </c>
      <c r="D22" s="4" t="s">
        <v>59</v>
      </c>
      <c r="E22" s="5">
        <v>0.5</v>
      </c>
      <c r="F22" s="4">
        <v>76.2</v>
      </c>
      <c r="G22" s="5">
        <v>0.5</v>
      </c>
      <c r="H22" s="4">
        <f t="shared" si="2"/>
        <v>80.04</v>
      </c>
      <c r="I22" s="4">
        <f t="shared" si="3"/>
        <v>4</v>
      </c>
      <c r="J22" s="4"/>
    </row>
    <row r="23" spans="1:10" ht="19.5" customHeight="1">
      <c r="A23" s="4">
        <v>4</v>
      </c>
      <c r="B23" s="4" t="s">
        <v>64</v>
      </c>
      <c r="C23" s="4" t="s">
        <v>14</v>
      </c>
      <c r="D23" s="4" t="s">
        <v>65</v>
      </c>
      <c r="E23" s="5">
        <v>0.5</v>
      </c>
      <c r="F23" s="4">
        <v>75.6</v>
      </c>
      <c r="G23" s="5">
        <v>0.5</v>
      </c>
      <c r="H23" s="4">
        <f t="shared" si="2"/>
        <v>78.94</v>
      </c>
      <c r="I23" s="4">
        <f t="shared" si="3"/>
        <v>5</v>
      </c>
      <c r="J23" s="4"/>
    </row>
    <row r="24" spans="1:10" ht="19.5" customHeight="1">
      <c r="A24" s="4">
        <v>5</v>
      </c>
      <c r="B24" s="4" t="s">
        <v>61</v>
      </c>
      <c r="C24" s="4" t="s">
        <v>14</v>
      </c>
      <c r="D24" s="4" t="s">
        <v>62</v>
      </c>
      <c r="E24" s="5">
        <v>0.5</v>
      </c>
      <c r="F24" s="4">
        <v>78.4</v>
      </c>
      <c r="G24" s="5">
        <v>0.5</v>
      </c>
      <c r="H24" s="4">
        <f t="shared" si="2"/>
        <v>80.46</v>
      </c>
      <c r="I24" s="4">
        <f t="shared" si="3"/>
        <v>3</v>
      </c>
      <c r="J24" s="4"/>
    </row>
    <row r="25" spans="1:10" ht="19.5" customHeight="1">
      <c r="A25" s="4">
        <v>6</v>
      </c>
      <c r="B25" s="4" t="s">
        <v>70</v>
      </c>
      <c r="C25" s="4" t="s">
        <v>14</v>
      </c>
      <c r="D25" s="4" t="s">
        <v>52</v>
      </c>
      <c r="E25" s="5">
        <v>0.5</v>
      </c>
      <c r="F25" s="4">
        <v>80</v>
      </c>
      <c r="G25" s="5">
        <v>0.5</v>
      </c>
      <c r="H25" s="4">
        <f t="shared" si="2"/>
        <v>80.9</v>
      </c>
      <c r="I25" s="4">
        <f t="shared" si="3"/>
        <v>2</v>
      </c>
      <c r="J25" s="4" t="s">
        <v>266</v>
      </c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29"/>
  <sheetViews>
    <sheetView zoomScalePageLayoutView="0" workbookViewId="0" topLeftCell="A1">
      <selection activeCell="N17" sqref="N17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91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95</v>
      </c>
      <c r="C4" s="4" t="s">
        <v>14</v>
      </c>
      <c r="D4" s="4" t="s">
        <v>96</v>
      </c>
      <c r="E4" s="5">
        <v>0.5</v>
      </c>
      <c r="F4" s="4">
        <v>77.8</v>
      </c>
      <c r="G4" s="5">
        <v>0.5</v>
      </c>
      <c r="H4" s="4">
        <f>ROUND(F4*G4+D4*E4,2)</f>
        <v>82.23</v>
      </c>
      <c r="I4" s="4">
        <v>2</v>
      </c>
      <c r="J4" s="4"/>
      <c r="K4" s="2" t="s">
        <v>97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5" ht="19.5" customHeight="1">
      <c r="A5" s="4">
        <v>2</v>
      </c>
      <c r="B5" s="4" t="s">
        <v>92</v>
      </c>
      <c r="C5" s="4" t="s">
        <v>14</v>
      </c>
      <c r="D5" s="4" t="s">
        <v>93</v>
      </c>
      <c r="E5" s="5">
        <v>0.5</v>
      </c>
      <c r="F5" s="4">
        <v>80.4</v>
      </c>
      <c r="G5" s="5">
        <v>0.5</v>
      </c>
      <c r="H5" s="4">
        <f>ROUND(F5*G5+D5*E5,2)</f>
        <v>85.53</v>
      </c>
      <c r="I5" s="4">
        <v>1</v>
      </c>
      <c r="J5" s="4" t="s">
        <v>266</v>
      </c>
      <c r="K5" s="2" t="s">
        <v>94</v>
      </c>
      <c r="L5" t="e">
        <f>VLOOKUP(K5,#REF!,8,0)</f>
        <v>#REF!</v>
      </c>
      <c r="M5" t="e">
        <f>VLOOKUP(K5,#REF!,16,0)</f>
        <v>#REF!</v>
      </c>
      <c r="N5" t="e">
        <f>VLOOKUP(K5,#REF!,17,0)</f>
        <v>#REF!</v>
      </c>
      <c r="O5" t="e">
        <f>VLOOKUP(K5,#REF!,18,0)</f>
        <v>#REF!</v>
      </c>
    </row>
    <row r="6" spans="1:15" ht="19.5" customHeight="1">
      <c r="A6" s="4">
        <v>3</v>
      </c>
      <c r="B6" s="4" t="s">
        <v>98</v>
      </c>
      <c r="C6" s="4" t="s">
        <v>14</v>
      </c>
      <c r="D6" s="4" t="s">
        <v>99</v>
      </c>
      <c r="E6" s="5">
        <v>0.5</v>
      </c>
      <c r="F6" s="4">
        <v>78.2</v>
      </c>
      <c r="G6" s="5">
        <v>0.5</v>
      </c>
      <c r="H6" s="4">
        <f>ROUND(F6*G6+D6*E6,2)</f>
        <v>80.86</v>
      </c>
      <c r="I6" s="4">
        <v>3</v>
      </c>
      <c r="J6" s="4"/>
      <c r="K6" s="2" t="s">
        <v>100</v>
      </c>
      <c r="L6" t="e">
        <f>VLOOKUP(K6,#REF!,8,0)</f>
        <v>#REF!</v>
      </c>
      <c r="M6" t="e">
        <f>VLOOKUP(K6,#REF!,16,0)</f>
        <v>#REF!</v>
      </c>
      <c r="N6" t="e">
        <f>VLOOKUP(K6,#REF!,17,0)</f>
        <v>#REF!</v>
      </c>
      <c r="O6" t="e">
        <f>VLOOKUP(K6,#REF!,18,0)</f>
        <v>#REF!</v>
      </c>
    </row>
    <row r="7" spans="1:1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2"/>
    </row>
    <row r="8" spans="1:1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2"/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91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95</v>
      </c>
      <c r="C20" s="4" t="s">
        <v>14</v>
      </c>
      <c r="D20" s="4" t="s">
        <v>96</v>
      </c>
      <c r="E20" s="5">
        <v>0.5</v>
      </c>
      <c r="F20" s="4">
        <v>77.8</v>
      </c>
      <c r="G20" s="5">
        <v>0.5</v>
      </c>
      <c r="H20" s="4">
        <f>ROUND(F20*G20+D20*E20,2)</f>
        <v>82.23</v>
      </c>
      <c r="I20" s="4">
        <v>2</v>
      </c>
      <c r="J20" s="4"/>
    </row>
    <row r="21" spans="1:10" ht="19.5" customHeight="1">
      <c r="A21" s="4">
        <v>2</v>
      </c>
      <c r="B21" s="4" t="s">
        <v>92</v>
      </c>
      <c r="C21" s="4" t="s">
        <v>14</v>
      </c>
      <c r="D21" s="4" t="s">
        <v>93</v>
      </c>
      <c r="E21" s="5">
        <v>0.5</v>
      </c>
      <c r="F21" s="4">
        <v>80.4</v>
      </c>
      <c r="G21" s="5">
        <v>0.5</v>
      </c>
      <c r="H21" s="4">
        <f>ROUND(F21*G21+D21*E21,2)</f>
        <v>85.53</v>
      </c>
      <c r="I21" s="4">
        <v>1</v>
      </c>
      <c r="J21" s="4" t="s">
        <v>266</v>
      </c>
    </row>
    <row r="22" spans="1:10" ht="19.5" customHeight="1">
      <c r="A22" s="4">
        <v>3</v>
      </c>
      <c r="B22" s="4" t="s">
        <v>98</v>
      </c>
      <c r="C22" s="4" t="s">
        <v>14</v>
      </c>
      <c r="D22" s="4" t="s">
        <v>99</v>
      </c>
      <c r="E22" s="5">
        <v>0.5</v>
      </c>
      <c r="F22" s="4">
        <v>78.2</v>
      </c>
      <c r="G22" s="5">
        <v>0.5</v>
      </c>
      <c r="H22" s="4">
        <f>ROUND(F22*G22+D22*E22,2)</f>
        <v>80.86</v>
      </c>
      <c r="I22" s="4">
        <v>3</v>
      </c>
      <c r="J22" s="4"/>
    </row>
    <row r="23" spans="1:10" ht="19.5" customHeight="1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>
        <v>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29"/>
  <sheetViews>
    <sheetView zoomScalePageLayoutView="0" workbookViewId="0" topLeftCell="A1">
      <selection activeCell="M10" sqref="M10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125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1" ht="19.5" customHeight="1">
      <c r="A4" s="4">
        <v>1</v>
      </c>
      <c r="B4" s="4" t="s">
        <v>126</v>
      </c>
      <c r="C4" s="4" t="s">
        <v>14</v>
      </c>
      <c r="D4" s="4" t="s">
        <v>127</v>
      </c>
      <c r="E4" s="4"/>
      <c r="F4" s="4"/>
      <c r="G4" s="4"/>
      <c r="H4" s="4"/>
      <c r="I4" s="4"/>
      <c r="J4" s="4" t="s">
        <v>265</v>
      </c>
      <c r="K4" s="2" t="s">
        <v>128</v>
      </c>
    </row>
    <row r="5" spans="1:11" ht="19.5" customHeight="1">
      <c r="A5" s="4">
        <v>2</v>
      </c>
      <c r="B5" s="4" t="s">
        <v>129</v>
      </c>
      <c r="C5" s="4" t="s">
        <v>14</v>
      </c>
      <c r="D5" s="4" t="s">
        <v>130</v>
      </c>
      <c r="E5" s="4"/>
      <c r="F5" s="4"/>
      <c r="G5" s="4"/>
      <c r="H5" s="4"/>
      <c r="I5" s="4"/>
      <c r="J5" s="4" t="s">
        <v>265</v>
      </c>
      <c r="K5" s="2" t="s">
        <v>131</v>
      </c>
    </row>
    <row r="6" spans="1:11" ht="19.5" customHeight="1">
      <c r="A6" s="4">
        <v>3</v>
      </c>
      <c r="B6" s="4" t="s">
        <v>132</v>
      </c>
      <c r="C6" s="4" t="s">
        <v>14</v>
      </c>
      <c r="D6" s="4" t="s">
        <v>133</v>
      </c>
      <c r="E6" s="4"/>
      <c r="F6" s="4"/>
      <c r="G6" s="4"/>
      <c r="H6" s="4"/>
      <c r="I6" s="4"/>
      <c r="J6" s="4" t="s">
        <v>265</v>
      </c>
      <c r="K6" s="2" t="s">
        <v>134</v>
      </c>
    </row>
    <row r="7" spans="1:1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2"/>
    </row>
    <row r="8" spans="1:1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2"/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125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126</v>
      </c>
      <c r="C20" s="4" t="s">
        <v>14</v>
      </c>
      <c r="D20" s="4" t="s">
        <v>127</v>
      </c>
      <c r="E20" s="4"/>
      <c r="F20" s="4"/>
      <c r="G20" s="4"/>
      <c r="H20" s="4"/>
      <c r="I20" s="4"/>
      <c r="J20" s="4" t="s">
        <v>265</v>
      </c>
    </row>
    <row r="21" spans="1:10" ht="19.5" customHeight="1">
      <c r="A21" s="4">
        <v>2</v>
      </c>
      <c r="B21" s="4" t="s">
        <v>129</v>
      </c>
      <c r="C21" s="4" t="s">
        <v>14</v>
      </c>
      <c r="D21" s="4" t="s">
        <v>130</v>
      </c>
      <c r="E21" s="4"/>
      <c r="F21" s="4"/>
      <c r="G21" s="4"/>
      <c r="H21" s="4"/>
      <c r="I21" s="4"/>
      <c r="J21" s="4" t="s">
        <v>265</v>
      </c>
    </row>
    <row r="22" spans="1:10" ht="19.5" customHeight="1">
      <c r="A22" s="4">
        <v>3</v>
      </c>
      <c r="B22" s="4" t="s">
        <v>132</v>
      </c>
      <c r="C22" s="4" t="s">
        <v>14</v>
      </c>
      <c r="D22" s="4" t="s">
        <v>133</v>
      </c>
      <c r="E22" s="4"/>
      <c r="F22" s="4"/>
      <c r="G22" s="4"/>
      <c r="H22" s="4"/>
      <c r="I22" s="4"/>
      <c r="J22" s="4" t="s">
        <v>265</v>
      </c>
    </row>
    <row r="23" spans="1:10" ht="19.5" customHeight="1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>
        <v>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29"/>
  <sheetViews>
    <sheetView zoomScalePageLayoutView="0" workbookViewId="0" topLeftCell="A1">
      <selection activeCell="J4" sqref="J4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135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136</v>
      </c>
      <c r="C4" s="4" t="s">
        <v>14</v>
      </c>
      <c r="D4" s="4" t="s">
        <v>137</v>
      </c>
      <c r="E4" s="5">
        <v>0.5</v>
      </c>
      <c r="F4" s="4">
        <v>80.26</v>
      </c>
      <c r="G4" s="5">
        <v>0.5</v>
      </c>
      <c r="H4" s="4">
        <f>ROUND(F4*G4+D4*E4,2)</f>
        <v>70.64</v>
      </c>
      <c r="I4" s="4">
        <v>1</v>
      </c>
      <c r="J4" s="4" t="s">
        <v>266</v>
      </c>
      <c r="K4" s="2" t="s">
        <v>138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1" ht="19.5" customHeight="1">
      <c r="A5" s="4">
        <v>2</v>
      </c>
      <c r="B5" s="4"/>
      <c r="C5" s="4"/>
      <c r="D5" s="4"/>
      <c r="E5" s="4"/>
      <c r="F5" s="4"/>
      <c r="G5" s="4"/>
      <c r="H5" s="4"/>
      <c r="I5" s="4"/>
      <c r="J5" s="4"/>
      <c r="K5" s="2"/>
    </row>
    <row r="6" spans="1:11" ht="19.5" customHeight="1">
      <c r="A6" s="4">
        <v>3</v>
      </c>
      <c r="B6" s="4"/>
      <c r="C6" s="4"/>
      <c r="D6" s="4"/>
      <c r="E6" s="4"/>
      <c r="F6" s="4"/>
      <c r="G6" s="4"/>
      <c r="H6" s="4"/>
      <c r="I6" s="4"/>
      <c r="J6" s="4"/>
      <c r="K6" s="2"/>
    </row>
    <row r="7" spans="1:1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2"/>
    </row>
    <row r="8" spans="1:1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2"/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135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136</v>
      </c>
      <c r="C20" s="4" t="s">
        <v>14</v>
      </c>
      <c r="D20" s="4" t="s">
        <v>137</v>
      </c>
      <c r="E20" s="5">
        <v>0.5</v>
      </c>
      <c r="F20" s="4">
        <v>80.26</v>
      </c>
      <c r="G20" s="5">
        <v>0.5</v>
      </c>
      <c r="H20" s="4">
        <f>ROUND(F20*G20+D20*E20,2)</f>
        <v>70.64</v>
      </c>
      <c r="I20" s="4">
        <v>1</v>
      </c>
      <c r="J20" s="4" t="s">
        <v>266</v>
      </c>
    </row>
    <row r="21" spans="1:10" ht="19.5" customHeight="1">
      <c r="A21" s="4">
        <v>2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9.5" customHeight="1">
      <c r="A22" s="4">
        <v>3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9.5" customHeight="1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>
        <v>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O29"/>
  <sheetViews>
    <sheetView zoomScalePageLayoutView="0" workbookViewId="0" topLeftCell="A4">
      <selection activeCell="J16" sqref="J16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139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140</v>
      </c>
      <c r="C4" s="4" t="s">
        <v>14</v>
      </c>
      <c r="D4" s="4" t="s">
        <v>141</v>
      </c>
      <c r="E4" s="5">
        <v>0.5</v>
      </c>
      <c r="F4" s="4">
        <v>80.02000000000001</v>
      </c>
      <c r="G4" s="5">
        <v>0.5</v>
      </c>
      <c r="H4" s="4">
        <f>ROUND(F4*G4+D4*E4,2)</f>
        <v>83.33</v>
      </c>
      <c r="I4" s="4">
        <f>RANK(H4,$H$4:$H$12)</f>
        <v>1</v>
      </c>
      <c r="J4" s="4" t="s">
        <v>266</v>
      </c>
      <c r="K4" s="2" t="s">
        <v>142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5" ht="19.5" customHeight="1">
      <c r="A5" s="4">
        <v>2</v>
      </c>
      <c r="B5" s="4" t="s">
        <v>149</v>
      </c>
      <c r="C5" s="4" t="s">
        <v>14</v>
      </c>
      <c r="D5" s="4" t="s">
        <v>150</v>
      </c>
      <c r="E5" s="5">
        <v>0.5</v>
      </c>
      <c r="F5" s="4">
        <v>75.44000000000001</v>
      </c>
      <c r="G5" s="5">
        <v>0.5</v>
      </c>
      <c r="H5" s="4">
        <f aca="true" t="shared" si="0" ref="H5:H12">ROUND(F5*G5+D5*E5,2)</f>
        <v>78.67</v>
      </c>
      <c r="I5" s="4">
        <f aca="true" t="shared" si="1" ref="I5:I12">RANK(H5,$H$4:$H$12)</f>
        <v>8</v>
      </c>
      <c r="J5" s="4"/>
      <c r="K5" s="2" t="s">
        <v>151</v>
      </c>
      <c r="L5" t="e">
        <f>VLOOKUP(K5,#REF!,8,0)</f>
        <v>#REF!</v>
      </c>
      <c r="M5" t="e">
        <f>VLOOKUP(K5,#REF!,16,0)</f>
        <v>#REF!</v>
      </c>
      <c r="N5" t="e">
        <f>VLOOKUP(K5,#REF!,17,0)</f>
        <v>#REF!</v>
      </c>
      <c r="O5" t="e">
        <f>VLOOKUP(K5,#REF!,18,0)</f>
        <v>#REF!</v>
      </c>
    </row>
    <row r="6" spans="1:15" ht="19.5" customHeight="1">
      <c r="A6" s="4">
        <v>3</v>
      </c>
      <c r="B6" s="4" t="s">
        <v>164</v>
      </c>
      <c r="C6" s="4" t="s">
        <v>14</v>
      </c>
      <c r="D6" s="4" t="s">
        <v>165</v>
      </c>
      <c r="E6" s="5">
        <v>0.5</v>
      </c>
      <c r="F6" s="4">
        <v>76.25999999999999</v>
      </c>
      <c r="G6" s="5">
        <v>0.5</v>
      </c>
      <c r="H6" s="4">
        <f t="shared" si="0"/>
        <v>77.77</v>
      </c>
      <c r="I6" s="4">
        <f t="shared" si="1"/>
        <v>9</v>
      </c>
      <c r="J6" s="4"/>
      <c r="K6" s="2" t="s">
        <v>166</v>
      </c>
      <c r="L6" t="e">
        <f>VLOOKUP(K6,#REF!,8,0)</f>
        <v>#REF!</v>
      </c>
      <c r="M6" t="e">
        <f>VLOOKUP(K6,#REF!,16,0)</f>
        <v>#REF!</v>
      </c>
      <c r="N6" t="e">
        <f>VLOOKUP(K6,#REF!,17,0)</f>
        <v>#REF!</v>
      </c>
      <c r="O6" t="e">
        <f>VLOOKUP(K6,#REF!,18,0)</f>
        <v>#REF!</v>
      </c>
    </row>
    <row r="7" spans="1:15" ht="19.5" customHeight="1">
      <c r="A7" s="4">
        <v>4</v>
      </c>
      <c r="B7" s="4" t="s">
        <v>155</v>
      </c>
      <c r="C7" s="4" t="s">
        <v>14</v>
      </c>
      <c r="D7" s="4" t="s">
        <v>156</v>
      </c>
      <c r="E7" s="5">
        <v>0.5</v>
      </c>
      <c r="F7" s="4">
        <v>81.7</v>
      </c>
      <c r="G7" s="5">
        <v>0.5</v>
      </c>
      <c r="H7" s="4">
        <f t="shared" si="0"/>
        <v>81.7</v>
      </c>
      <c r="I7" s="4">
        <f t="shared" si="1"/>
        <v>3</v>
      </c>
      <c r="J7" s="4" t="s">
        <v>266</v>
      </c>
      <c r="K7" s="2" t="s">
        <v>157</v>
      </c>
      <c r="L7" t="e">
        <f>VLOOKUP(K7,#REF!,8,0)</f>
        <v>#REF!</v>
      </c>
      <c r="M7" t="e">
        <f>VLOOKUP(K7,#REF!,16,0)</f>
        <v>#REF!</v>
      </c>
      <c r="N7" t="e">
        <f>VLOOKUP(K7,#REF!,17,0)</f>
        <v>#REF!</v>
      </c>
      <c r="O7" t="e">
        <f>VLOOKUP(K7,#REF!,18,0)</f>
        <v>#REF!</v>
      </c>
    </row>
    <row r="8" spans="1:15" ht="19.5" customHeight="1">
      <c r="A8" s="4">
        <v>5</v>
      </c>
      <c r="B8" s="4" t="s">
        <v>143</v>
      </c>
      <c r="C8" s="4" t="s">
        <v>14</v>
      </c>
      <c r="D8" s="4" t="s">
        <v>144</v>
      </c>
      <c r="E8" s="5">
        <v>0.5</v>
      </c>
      <c r="F8" s="4">
        <v>81.80000000000001</v>
      </c>
      <c r="G8" s="5">
        <v>0.5</v>
      </c>
      <c r="H8" s="4">
        <f t="shared" si="0"/>
        <v>82.73</v>
      </c>
      <c r="I8" s="4">
        <f t="shared" si="1"/>
        <v>2</v>
      </c>
      <c r="J8" s="4" t="s">
        <v>266</v>
      </c>
      <c r="K8" s="2" t="s">
        <v>145</v>
      </c>
      <c r="L8" t="e">
        <f>VLOOKUP(K8,#REF!,8,0)</f>
        <v>#REF!</v>
      </c>
      <c r="M8" t="e">
        <f>VLOOKUP(K8,#REF!,16,0)</f>
        <v>#REF!</v>
      </c>
      <c r="N8" t="e">
        <f>VLOOKUP(K8,#REF!,17,0)</f>
        <v>#REF!</v>
      </c>
      <c r="O8" t="e">
        <f>VLOOKUP(K8,#REF!,18,0)</f>
        <v>#REF!</v>
      </c>
    </row>
    <row r="9" spans="1:15" ht="19.5" customHeight="1">
      <c r="A9" s="4">
        <v>6</v>
      </c>
      <c r="B9" s="4" t="s">
        <v>161</v>
      </c>
      <c r="C9" s="4" t="s">
        <v>14</v>
      </c>
      <c r="D9" s="4" t="s">
        <v>162</v>
      </c>
      <c r="E9" s="5">
        <v>0.5</v>
      </c>
      <c r="F9" s="4">
        <v>78.00000000000001</v>
      </c>
      <c r="G9" s="5">
        <v>0.5</v>
      </c>
      <c r="H9" s="4">
        <f t="shared" si="0"/>
        <v>78.98</v>
      </c>
      <c r="I9" s="4">
        <f t="shared" si="1"/>
        <v>7</v>
      </c>
      <c r="J9" s="4"/>
      <c r="K9" s="2" t="s">
        <v>163</v>
      </c>
      <c r="L9" t="e">
        <f>VLOOKUP(K9,#REF!,8,0)</f>
        <v>#REF!</v>
      </c>
      <c r="M9" t="e">
        <f>VLOOKUP(K9,#REF!,16,0)</f>
        <v>#REF!</v>
      </c>
      <c r="N9" t="e">
        <f>VLOOKUP(K9,#REF!,17,0)</f>
        <v>#REF!</v>
      </c>
      <c r="O9" t="e">
        <f>VLOOKUP(K9,#REF!,18,0)</f>
        <v>#REF!</v>
      </c>
    </row>
    <row r="10" spans="1:15" ht="19.5" customHeight="1">
      <c r="A10" s="4">
        <v>7</v>
      </c>
      <c r="B10" s="4" t="s">
        <v>158</v>
      </c>
      <c r="C10" s="4" t="s">
        <v>14</v>
      </c>
      <c r="D10" s="4" t="s">
        <v>159</v>
      </c>
      <c r="E10" s="5">
        <v>0.5</v>
      </c>
      <c r="F10" s="4">
        <v>79.5</v>
      </c>
      <c r="G10" s="5">
        <v>0.5</v>
      </c>
      <c r="H10" s="4">
        <f t="shared" si="0"/>
        <v>80.59</v>
      </c>
      <c r="I10" s="4">
        <f t="shared" si="1"/>
        <v>6</v>
      </c>
      <c r="J10" s="4"/>
      <c r="K10" s="2" t="s">
        <v>160</v>
      </c>
      <c r="L10" t="e">
        <f>VLOOKUP(K10,#REF!,8,0)</f>
        <v>#REF!</v>
      </c>
      <c r="M10" t="e">
        <f>VLOOKUP(K10,#REF!,16,0)</f>
        <v>#REF!</v>
      </c>
      <c r="N10" t="e">
        <f>VLOOKUP(K10,#REF!,17,0)</f>
        <v>#REF!</v>
      </c>
      <c r="O10" t="e">
        <f>VLOOKUP(K10,#REF!,18,0)</f>
        <v>#REF!</v>
      </c>
    </row>
    <row r="11" spans="1:15" ht="19.5" customHeight="1">
      <c r="A11" s="4">
        <v>8</v>
      </c>
      <c r="B11" s="4" t="s">
        <v>152</v>
      </c>
      <c r="C11" s="4" t="s">
        <v>14</v>
      </c>
      <c r="D11" s="4" t="s">
        <v>153</v>
      </c>
      <c r="E11" s="5">
        <v>0.5</v>
      </c>
      <c r="F11" s="4">
        <v>81.05999999999999</v>
      </c>
      <c r="G11" s="5">
        <v>0.5</v>
      </c>
      <c r="H11" s="4">
        <f t="shared" si="0"/>
        <v>81.42</v>
      </c>
      <c r="I11" s="4">
        <f t="shared" si="1"/>
        <v>4</v>
      </c>
      <c r="J11" s="4"/>
      <c r="K11" s="2" t="s">
        <v>154</v>
      </c>
      <c r="L11" t="e">
        <f>VLOOKUP(K11,#REF!,8,0)</f>
        <v>#REF!</v>
      </c>
      <c r="M11" t="e">
        <f>VLOOKUP(K11,#REF!,16,0)</f>
        <v>#REF!</v>
      </c>
      <c r="N11" t="e">
        <f>VLOOKUP(K11,#REF!,17,0)</f>
        <v>#REF!</v>
      </c>
      <c r="O11" t="e">
        <f>VLOOKUP(K11,#REF!,18,0)</f>
        <v>#REF!</v>
      </c>
    </row>
    <row r="12" spans="1:15" ht="19.5" customHeight="1">
      <c r="A12" s="4">
        <v>9</v>
      </c>
      <c r="B12" s="4" t="s">
        <v>146</v>
      </c>
      <c r="C12" s="4" t="s">
        <v>14</v>
      </c>
      <c r="D12" s="4" t="s">
        <v>147</v>
      </c>
      <c r="E12" s="5">
        <v>0.5</v>
      </c>
      <c r="F12" s="4">
        <v>80.25999999999999</v>
      </c>
      <c r="G12" s="5">
        <v>0.5</v>
      </c>
      <c r="H12" s="4">
        <f t="shared" si="0"/>
        <v>81.26</v>
      </c>
      <c r="I12" s="4">
        <f t="shared" si="1"/>
        <v>5</v>
      </c>
      <c r="J12" s="4"/>
      <c r="K12" s="2" t="s">
        <v>148</v>
      </c>
      <c r="L12" t="e">
        <f>VLOOKUP(K12,#REF!,8,0)</f>
        <v>#REF!</v>
      </c>
      <c r="M12" t="e">
        <f>VLOOKUP(K12,#REF!,16,0)</f>
        <v>#REF!</v>
      </c>
      <c r="N12" t="e">
        <f>VLOOKUP(K12,#REF!,17,0)</f>
        <v>#REF!</v>
      </c>
      <c r="O12" t="e">
        <f>VLOOKUP(K12,#REF!,18,0)</f>
        <v>#REF!</v>
      </c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139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140</v>
      </c>
      <c r="C20" s="4" t="s">
        <v>14</v>
      </c>
      <c r="D20" s="4" t="s">
        <v>141</v>
      </c>
      <c r="E20" s="5">
        <v>0.5</v>
      </c>
      <c r="F20" s="4">
        <v>80.02000000000001</v>
      </c>
      <c r="G20" s="5">
        <v>0.5</v>
      </c>
      <c r="H20" s="4">
        <f>ROUND(F20*G20+D20*E20,2)</f>
        <v>83.33</v>
      </c>
      <c r="I20" s="4">
        <f>RANK(H20,$H$4:$H$12)</f>
        <v>1</v>
      </c>
      <c r="J20" s="4" t="s">
        <v>266</v>
      </c>
    </row>
    <row r="21" spans="1:10" ht="19.5" customHeight="1">
      <c r="A21" s="4">
        <v>2</v>
      </c>
      <c r="B21" s="4" t="s">
        <v>149</v>
      </c>
      <c r="C21" s="4" t="s">
        <v>14</v>
      </c>
      <c r="D21" s="4" t="s">
        <v>150</v>
      </c>
      <c r="E21" s="5">
        <v>0.5</v>
      </c>
      <c r="F21" s="4">
        <v>75.44000000000001</v>
      </c>
      <c r="G21" s="5">
        <v>0.5</v>
      </c>
      <c r="H21" s="4">
        <f aca="true" t="shared" si="2" ref="H21:H28">ROUND(F21*G21+D21*E21,2)</f>
        <v>78.67</v>
      </c>
      <c r="I21" s="4">
        <f aca="true" t="shared" si="3" ref="I21:I28">RANK(H21,$H$4:$H$12)</f>
        <v>8</v>
      </c>
      <c r="J21" s="4"/>
    </row>
    <row r="22" spans="1:10" ht="19.5" customHeight="1">
      <c r="A22" s="4">
        <v>3</v>
      </c>
      <c r="B22" s="4" t="s">
        <v>164</v>
      </c>
      <c r="C22" s="4" t="s">
        <v>14</v>
      </c>
      <c r="D22" s="4" t="s">
        <v>165</v>
      </c>
      <c r="E22" s="5">
        <v>0.5</v>
      </c>
      <c r="F22" s="4">
        <v>76.25999999999999</v>
      </c>
      <c r="G22" s="5">
        <v>0.5</v>
      </c>
      <c r="H22" s="4">
        <f t="shared" si="2"/>
        <v>77.77</v>
      </c>
      <c r="I22" s="4">
        <f t="shared" si="3"/>
        <v>9</v>
      </c>
      <c r="J22" s="4"/>
    </row>
    <row r="23" spans="1:10" ht="19.5" customHeight="1">
      <c r="A23" s="4">
        <v>4</v>
      </c>
      <c r="B23" s="4" t="s">
        <v>155</v>
      </c>
      <c r="C23" s="4" t="s">
        <v>14</v>
      </c>
      <c r="D23" s="4" t="s">
        <v>156</v>
      </c>
      <c r="E23" s="5">
        <v>0.5</v>
      </c>
      <c r="F23" s="4">
        <v>81.7</v>
      </c>
      <c r="G23" s="5">
        <v>0.5</v>
      </c>
      <c r="H23" s="4">
        <f t="shared" si="2"/>
        <v>81.7</v>
      </c>
      <c r="I23" s="4">
        <f t="shared" si="3"/>
        <v>3</v>
      </c>
      <c r="J23" s="4" t="s">
        <v>266</v>
      </c>
    </row>
    <row r="24" spans="1:10" ht="19.5" customHeight="1">
      <c r="A24" s="4">
        <v>5</v>
      </c>
      <c r="B24" s="4" t="s">
        <v>143</v>
      </c>
      <c r="C24" s="4" t="s">
        <v>14</v>
      </c>
      <c r="D24" s="4" t="s">
        <v>144</v>
      </c>
      <c r="E24" s="5">
        <v>0.5</v>
      </c>
      <c r="F24" s="4">
        <v>81.80000000000001</v>
      </c>
      <c r="G24" s="5">
        <v>0.5</v>
      </c>
      <c r="H24" s="4">
        <f t="shared" si="2"/>
        <v>82.73</v>
      </c>
      <c r="I24" s="4">
        <f t="shared" si="3"/>
        <v>2</v>
      </c>
      <c r="J24" s="4" t="s">
        <v>266</v>
      </c>
    </row>
    <row r="25" spans="1:10" ht="19.5" customHeight="1">
      <c r="A25" s="4">
        <v>6</v>
      </c>
      <c r="B25" s="4" t="s">
        <v>161</v>
      </c>
      <c r="C25" s="4" t="s">
        <v>14</v>
      </c>
      <c r="D25" s="4" t="s">
        <v>162</v>
      </c>
      <c r="E25" s="5">
        <v>0.5</v>
      </c>
      <c r="F25" s="4">
        <v>78.00000000000001</v>
      </c>
      <c r="G25" s="5">
        <v>0.5</v>
      </c>
      <c r="H25" s="4">
        <f t="shared" si="2"/>
        <v>78.98</v>
      </c>
      <c r="I25" s="4">
        <f t="shared" si="3"/>
        <v>7</v>
      </c>
      <c r="J25" s="4"/>
    </row>
    <row r="26" spans="1:10" ht="19.5" customHeight="1">
      <c r="A26" s="4">
        <v>7</v>
      </c>
      <c r="B26" s="4" t="s">
        <v>158</v>
      </c>
      <c r="C26" s="4" t="s">
        <v>14</v>
      </c>
      <c r="D26" s="4" t="s">
        <v>159</v>
      </c>
      <c r="E26" s="5">
        <v>0.5</v>
      </c>
      <c r="F26" s="4">
        <v>79.5</v>
      </c>
      <c r="G26" s="5">
        <v>0.5</v>
      </c>
      <c r="H26" s="4">
        <f t="shared" si="2"/>
        <v>80.59</v>
      </c>
      <c r="I26" s="4">
        <f t="shared" si="3"/>
        <v>6</v>
      </c>
      <c r="J26" s="4"/>
    </row>
    <row r="27" spans="1:10" ht="19.5" customHeight="1">
      <c r="A27" s="4">
        <v>8</v>
      </c>
      <c r="B27" s="4" t="s">
        <v>152</v>
      </c>
      <c r="C27" s="4" t="s">
        <v>14</v>
      </c>
      <c r="D27" s="4" t="s">
        <v>153</v>
      </c>
      <c r="E27" s="5">
        <v>0.5</v>
      </c>
      <c r="F27" s="4">
        <v>81.05999999999999</v>
      </c>
      <c r="G27" s="5">
        <v>0.5</v>
      </c>
      <c r="H27" s="4">
        <f t="shared" si="2"/>
        <v>81.42</v>
      </c>
      <c r="I27" s="4">
        <f t="shared" si="3"/>
        <v>4</v>
      </c>
      <c r="J27" s="4"/>
    </row>
    <row r="28" spans="1:10" ht="19.5" customHeight="1">
      <c r="A28" s="4">
        <v>9</v>
      </c>
      <c r="B28" s="4" t="s">
        <v>146</v>
      </c>
      <c r="C28" s="4" t="s">
        <v>14</v>
      </c>
      <c r="D28" s="4" t="s">
        <v>147</v>
      </c>
      <c r="E28" s="5">
        <v>0.5</v>
      </c>
      <c r="F28" s="4">
        <v>80.25999999999999</v>
      </c>
      <c r="G28" s="5">
        <v>0.5</v>
      </c>
      <c r="H28" s="4">
        <f t="shared" si="2"/>
        <v>81.26</v>
      </c>
      <c r="I28" s="4">
        <f t="shared" si="3"/>
        <v>5</v>
      </c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O29"/>
  <sheetViews>
    <sheetView zoomScalePageLayoutView="0" workbookViewId="0" topLeftCell="A1">
      <selection activeCell="L4" sqref="L4:O4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193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197</v>
      </c>
      <c r="C4" s="4" t="s">
        <v>14</v>
      </c>
      <c r="D4" s="4" t="s">
        <v>198</v>
      </c>
      <c r="E4" s="5">
        <v>0.5</v>
      </c>
      <c r="F4" s="4">
        <v>80.46</v>
      </c>
      <c r="G4" s="5">
        <v>0.5</v>
      </c>
      <c r="H4" s="4">
        <f>ROUND(F4*G4+D4*E4,2)</f>
        <v>83.47</v>
      </c>
      <c r="I4" s="4">
        <v>2</v>
      </c>
      <c r="J4" s="4"/>
      <c r="K4" s="2" t="s">
        <v>199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5" ht="19.5" customHeight="1">
      <c r="A5" s="4">
        <v>2</v>
      </c>
      <c r="B5" s="4" t="s">
        <v>200</v>
      </c>
      <c r="C5" s="4" t="s">
        <v>14</v>
      </c>
      <c r="D5" s="4" t="s">
        <v>201</v>
      </c>
      <c r="E5" s="5">
        <v>0.5</v>
      </c>
      <c r="F5" s="4">
        <v>79.8</v>
      </c>
      <c r="G5" s="5">
        <v>0.5</v>
      </c>
      <c r="H5" s="4">
        <f>ROUND(F5*G5+D5*E5,2)</f>
        <v>81.47</v>
      </c>
      <c r="I5" s="4">
        <v>3</v>
      </c>
      <c r="J5" s="4"/>
      <c r="K5" s="2" t="s">
        <v>202</v>
      </c>
      <c r="L5" t="e">
        <f>VLOOKUP(K5,#REF!,8,0)</f>
        <v>#REF!</v>
      </c>
      <c r="M5" t="e">
        <f>VLOOKUP(K5,#REF!,16,0)</f>
        <v>#REF!</v>
      </c>
      <c r="N5" t="e">
        <f>VLOOKUP(K5,#REF!,17,0)</f>
        <v>#REF!</v>
      </c>
      <c r="O5" t="e">
        <f>VLOOKUP(K5,#REF!,18,0)</f>
        <v>#REF!</v>
      </c>
    </row>
    <row r="6" spans="1:15" ht="19.5" customHeight="1">
      <c r="A6" s="4">
        <v>3</v>
      </c>
      <c r="B6" s="4" t="s">
        <v>194</v>
      </c>
      <c r="C6" s="4" t="s">
        <v>14</v>
      </c>
      <c r="D6" s="4" t="s">
        <v>195</v>
      </c>
      <c r="E6" s="5">
        <v>0.5</v>
      </c>
      <c r="F6" s="4">
        <v>83.6</v>
      </c>
      <c r="G6" s="5">
        <v>0.5</v>
      </c>
      <c r="H6" s="4">
        <f>ROUND(F6*G6+D6*E6,2)</f>
        <v>86.73</v>
      </c>
      <c r="I6" s="4">
        <v>1</v>
      </c>
      <c r="J6" s="4" t="s">
        <v>266</v>
      </c>
      <c r="K6" s="2" t="s">
        <v>196</v>
      </c>
      <c r="L6" t="e">
        <f>VLOOKUP(K6,#REF!,8,0)</f>
        <v>#REF!</v>
      </c>
      <c r="M6" t="e">
        <f>VLOOKUP(K6,#REF!,16,0)</f>
        <v>#REF!</v>
      </c>
      <c r="N6" t="e">
        <f>VLOOKUP(K6,#REF!,17,0)</f>
        <v>#REF!</v>
      </c>
      <c r="O6" t="e">
        <f>VLOOKUP(K6,#REF!,18,0)</f>
        <v>#REF!</v>
      </c>
    </row>
    <row r="7" spans="1:1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2"/>
    </row>
    <row r="8" spans="1:1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2"/>
    </row>
    <row r="9" spans="1:1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193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197</v>
      </c>
      <c r="C20" s="4" t="s">
        <v>14</v>
      </c>
      <c r="D20" s="4" t="s">
        <v>198</v>
      </c>
      <c r="E20" s="5">
        <v>0.5</v>
      </c>
      <c r="F20" s="4">
        <v>80.46</v>
      </c>
      <c r="G20" s="5">
        <v>0.5</v>
      </c>
      <c r="H20" s="4">
        <f>ROUND(F20*G20+D20*E20,2)</f>
        <v>83.47</v>
      </c>
      <c r="I20" s="4">
        <v>2</v>
      </c>
      <c r="J20" s="4"/>
    </row>
    <row r="21" spans="1:10" ht="19.5" customHeight="1">
      <c r="A21" s="4">
        <v>2</v>
      </c>
      <c r="B21" s="4" t="s">
        <v>200</v>
      </c>
      <c r="C21" s="4" t="s">
        <v>14</v>
      </c>
      <c r="D21" s="4" t="s">
        <v>201</v>
      </c>
      <c r="E21" s="5">
        <v>0.5</v>
      </c>
      <c r="F21" s="4">
        <v>79.8</v>
      </c>
      <c r="G21" s="5">
        <v>0.5</v>
      </c>
      <c r="H21" s="4">
        <f>ROUND(F21*G21+D21*E21,2)</f>
        <v>81.47</v>
      </c>
      <c r="I21" s="4">
        <v>3</v>
      </c>
      <c r="J21" s="4"/>
    </row>
    <row r="22" spans="1:10" ht="19.5" customHeight="1">
      <c r="A22" s="4">
        <v>3</v>
      </c>
      <c r="B22" s="4" t="s">
        <v>194</v>
      </c>
      <c r="C22" s="4" t="s">
        <v>14</v>
      </c>
      <c r="D22" s="4" t="s">
        <v>195</v>
      </c>
      <c r="E22" s="5">
        <v>0.5</v>
      </c>
      <c r="F22" s="4">
        <v>83.6</v>
      </c>
      <c r="G22" s="5">
        <v>0.5</v>
      </c>
      <c r="H22" s="4">
        <f>ROUND(F22*G22+D22*E22,2)</f>
        <v>86.73</v>
      </c>
      <c r="I22" s="4">
        <v>1</v>
      </c>
      <c r="J22" s="4" t="s">
        <v>266</v>
      </c>
    </row>
    <row r="23" spans="1:10" ht="19.5" customHeight="1">
      <c r="A23" s="4">
        <v>4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>
        <v>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>
        <v>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O29"/>
  <sheetViews>
    <sheetView zoomScalePageLayoutView="0" workbookViewId="0" topLeftCell="A1">
      <selection activeCell="L4" sqref="L4:O4"/>
    </sheetView>
  </sheetViews>
  <sheetFormatPr defaultColWidth="9.00390625" defaultRowHeight="14.25"/>
  <cols>
    <col min="1" max="1" width="6.375" style="0" customWidth="1"/>
    <col min="3" max="3" width="5.625" style="0" customWidth="1"/>
    <col min="8" max="8" width="7.25390625" style="0" customWidth="1"/>
    <col min="10" max="10" width="12.125" style="0" customWidth="1"/>
    <col min="11" max="11" width="18.625" style="0" customWidth="1"/>
  </cols>
  <sheetData>
    <row r="1" spans="1:10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>
      <c r="A2" s="8" t="s">
        <v>203</v>
      </c>
      <c r="B2" s="9"/>
      <c r="C2" s="9"/>
      <c r="D2" s="9"/>
      <c r="E2" s="9"/>
      <c r="F2" s="9"/>
      <c r="G2" s="9"/>
      <c r="H2" s="9"/>
      <c r="I2" s="9"/>
      <c r="J2" s="9"/>
    </row>
    <row r="3" spans="1:1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 t="s">
        <v>12</v>
      </c>
    </row>
    <row r="4" spans="1:15" ht="19.5" customHeight="1">
      <c r="A4" s="4">
        <v>1</v>
      </c>
      <c r="B4" s="4" t="s">
        <v>219</v>
      </c>
      <c r="C4" s="4" t="s">
        <v>14</v>
      </c>
      <c r="D4" s="4" t="s">
        <v>220</v>
      </c>
      <c r="E4" s="5">
        <v>0.5</v>
      </c>
      <c r="F4" s="4">
        <v>78.54</v>
      </c>
      <c r="G4" s="5">
        <v>0.5</v>
      </c>
      <c r="H4" s="4">
        <f aca="true" t="shared" si="0" ref="H4:H9">ROUND(F4*G4+D4*E4,2)</f>
        <v>79.04</v>
      </c>
      <c r="I4" s="4">
        <f aca="true" t="shared" si="1" ref="I4:I9">RANK(H4,$H$4:$H$9)</f>
        <v>6</v>
      </c>
      <c r="J4" s="4"/>
      <c r="K4" s="2" t="s">
        <v>221</v>
      </c>
      <c r="L4" t="e">
        <f>VLOOKUP(K4,#REF!,8,0)</f>
        <v>#REF!</v>
      </c>
      <c r="M4" t="e">
        <f>VLOOKUP(K4,#REF!,16,0)</f>
        <v>#REF!</v>
      </c>
      <c r="N4" t="e">
        <f>VLOOKUP(K4,#REF!,17,0)</f>
        <v>#REF!</v>
      </c>
      <c r="O4" t="e">
        <f>VLOOKUP(K4,#REF!,18,0)</f>
        <v>#REF!</v>
      </c>
    </row>
    <row r="5" spans="1:15" ht="19.5" customHeight="1">
      <c r="A5" s="4">
        <v>2</v>
      </c>
      <c r="B5" s="4" t="s">
        <v>213</v>
      </c>
      <c r="C5" s="4" t="s">
        <v>14</v>
      </c>
      <c r="D5" s="4" t="s">
        <v>214</v>
      </c>
      <c r="E5" s="5">
        <v>0.5</v>
      </c>
      <c r="F5" s="4">
        <v>77.16</v>
      </c>
      <c r="G5" s="5">
        <v>0.5</v>
      </c>
      <c r="H5" s="4">
        <f t="shared" si="0"/>
        <v>79.34</v>
      </c>
      <c r="I5" s="4">
        <f t="shared" si="1"/>
        <v>4</v>
      </c>
      <c r="J5" s="4"/>
      <c r="K5" s="2" t="s">
        <v>215</v>
      </c>
      <c r="L5" t="e">
        <f>VLOOKUP(K5,#REF!,8,0)</f>
        <v>#REF!</v>
      </c>
      <c r="M5" t="e">
        <f>VLOOKUP(K5,#REF!,16,0)</f>
        <v>#REF!</v>
      </c>
      <c r="N5" t="e">
        <f>VLOOKUP(K5,#REF!,17,0)</f>
        <v>#REF!</v>
      </c>
      <c r="O5" t="e">
        <f>VLOOKUP(K5,#REF!,18,0)</f>
        <v>#REF!</v>
      </c>
    </row>
    <row r="6" spans="1:15" ht="19.5" customHeight="1">
      <c r="A6" s="4">
        <v>3</v>
      </c>
      <c r="B6" s="4" t="s">
        <v>216</v>
      </c>
      <c r="C6" s="4" t="s">
        <v>14</v>
      </c>
      <c r="D6" s="4" t="s">
        <v>217</v>
      </c>
      <c r="E6" s="5">
        <v>0.5</v>
      </c>
      <c r="F6" s="4">
        <v>78.58</v>
      </c>
      <c r="G6" s="5">
        <v>0.5</v>
      </c>
      <c r="H6" s="4">
        <f t="shared" si="0"/>
        <v>79.2</v>
      </c>
      <c r="I6" s="4">
        <f t="shared" si="1"/>
        <v>5</v>
      </c>
      <c r="J6" s="4"/>
      <c r="K6" s="2" t="s">
        <v>218</v>
      </c>
      <c r="L6" t="e">
        <f>VLOOKUP(K6,#REF!,8,0)</f>
        <v>#REF!</v>
      </c>
      <c r="M6" t="e">
        <f>VLOOKUP(K6,#REF!,16,0)</f>
        <v>#REF!</v>
      </c>
      <c r="N6" t="e">
        <f>VLOOKUP(K6,#REF!,17,0)</f>
        <v>#REF!</v>
      </c>
      <c r="O6" t="e">
        <f>VLOOKUP(K6,#REF!,18,0)</f>
        <v>#REF!</v>
      </c>
    </row>
    <row r="7" spans="1:15" ht="19.5" customHeight="1">
      <c r="A7" s="4">
        <v>4</v>
      </c>
      <c r="B7" s="4" t="s">
        <v>204</v>
      </c>
      <c r="C7" s="4" t="s">
        <v>14</v>
      </c>
      <c r="D7" s="4" t="s">
        <v>205</v>
      </c>
      <c r="E7" s="5">
        <v>0.5</v>
      </c>
      <c r="F7" s="4">
        <v>80.8</v>
      </c>
      <c r="G7" s="5">
        <v>0.5</v>
      </c>
      <c r="H7" s="4">
        <f t="shared" si="0"/>
        <v>81.84</v>
      </c>
      <c r="I7" s="4">
        <f t="shared" si="1"/>
        <v>1</v>
      </c>
      <c r="J7" s="4" t="s">
        <v>266</v>
      </c>
      <c r="K7" s="2" t="s">
        <v>206</v>
      </c>
      <c r="L7" t="e">
        <f>VLOOKUP(K7,#REF!,8,0)</f>
        <v>#REF!</v>
      </c>
      <c r="M7" t="e">
        <f>VLOOKUP(K7,#REF!,16,0)</f>
        <v>#REF!</v>
      </c>
      <c r="N7" t="e">
        <f>VLOOKUP(K7,#REF!,17,0)</f>
        <v>#REF!</v>
      </c>
      <c r="O7" t="e">
        <f>VLOOKUP(K7,#REF!,18,0)</f>
        <v>#REF!</v>
      </c>
    </row>
    <row r="8" spans="1:15" ht="19.5" customHeight="1">
      <c r="A8" s="4">
        <v>5</v>
      </c>
      <c r="B8" s="4" t="s">
        <v>210</v>
      </c>
      <c r="C8" s="4" t="s">
        <v>14</v>
      </c>
      <c r="D8" s="4" t="s">
        <v>211</v>
      </c>
      <c r="E8" s="5">
        <v>0.5</v>
      </c>
      <c r="F8" s="4">
        <v>77.26</v>
      </c>
      <c r="G8" s="5">
        <v>0.5</v>
      </c>
      <c r="H8" s="4">
        <f t="shared" si="0"/>
        <v>79.4</v>
      </c>
      <c r="I8" s="4">
        <f t="shared" si="1"/>
        <v>3</v>
      </c>
      <c r="J8" s="4"/>
      <c r="K8" s="2" t="s">
        <v>212</v>
      </c>
      <c r="L8" t="e">
        <f>VLOOKUP(K8,#REF!,8,0)</f>
        <v>#REF!</v>
      </c>
      <c r="M8" t="e">
        <f>VLOOKUP(K8,#REF!,16,0)</f>
        <v>#REF!</v>
      </c>
      <c r="N8" t="e">
        <f>VLOOKUP(K8,#REF!,17,0)</f>
        <v>#REF!</v>
      </c>
      <c r="O8" t="e">
        <f>VLOOKUP(K8,#REF!,18,0)</f>
        <v>#REF!</v>
      </c>
    </row>
    <row r="9" spans="1:15" ht="19.5" customHeight="1">
      <c r="A9" s="4">
        <v>6</v>
      </c>
      <c r="B9" s="4" t="s">
        <v>207</v>
      </c>
      <c r="C9" s="4" t="s">
        <v>14</v>
      </c>
      <c r="D9" s="4" t="s">
        <v>208</v>
      </c>
      <c r="E9" s="5">
        <v>0.5</v>
      </c>
      <c r="F9" s="4">
        <v>79.7</v>
      </c>
      <c r="G9" s="5">
        <v>0.5</v>
      </c>
      <c r="H9" s="4">
        <f t="shared" si="0"/>
        <v>80.99</v>
      </c>
      <c r="I9" s="4">
        <f t="shared" si="1"/>
        <v>2</v>
      </c>
      <c r="J9" s="4" t="s">
        <v>266</v>
      </c>
      <c r="K9" s="2" t="s">
        <v>209</v>
      </c>
      <c r="L9" t="e">
        <f>VLOOKUP(K9,#REF!,8,0)</f>
        <v>#REF!</v>
      </c>
      <c r="M9" t="e">
        <f>VLOOKUP(K9,#REF!,16,0)</f>
        <v>#REF!</v>
      </c>
      <c r="N9" t="e">
        <f>VLOOKUP(K9,#REF!,17,0)</f>
        <v>#REF!</v>
      </c>
      <c r="O9" t="e">
        <f>VLOOKUP(K9,#REF!,18,0)</f>
        <v>#REF!</v>
      </c>
    </row>
    <row r="10" spans="1:1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2"/>
    </row>
    <row r="11" spans="1:1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19.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"/>
    </row>
    <row r="14" spans="1:10" ht="54.75" customHeight="1">
      <c r="A14" s="14" t="s">
        <v>24</v>
      </c>
      <c r="B14" s="9"/>
      <c r="C14" s="9"/>
      <c r="D14" s="9"/>
      <c r="E14" s="9"/>
      <c r="F14" s="9"/>
      <c r="G14" s="9"/>
      <c r="H14" s="9"/>
      <c r="I14" s="9"/>
      <c r="J14" s="9"/>
    </row>
    <row r="17" spans="1:10" ht="44.25" customHeight="1">
      <c r="A17" s="6" t="s">
        <v>25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0.25" customHeight="1">
      <c r="A18" s="8" t="s">
        <v>203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28.5" customHeight="1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</row>
    <row r="20" spans="1:10" ht="19.5" customHeight="1">
      <c r="A20" s="4">
        <v>1</v>
      </c>
      <c r="B20" s="4" t="s">
        <v>219</v>
      </c>
      <c r="C20" s="4" t="s">
        <v>14</v>
      </c>
      <c r="D20" s="4" t="s">
        <v>220</v>
      </c>
      <c r="E20" s="5">
        <v>0.5</v>
      </c>
      <c r="F20" s="4">
        <v>78.54</v>
      </c>
      <c r="G20" s="5">
        <v>0.5</v>
      </c>
      <c r="H20" s="4">
        <f aca="true" t="shared" si="2" ref="H20:H25">ROUND(F20*G20+D20*E20,2)</f>
        <v>79.04</v>
      </c>
      <c r="I20" s="4">
        <f aca="true" t="shared" si="3" ref="I20:I25">RANK(H20,$H$4:$H$9)</f>
        <v>6</v>
      </c>
      <c r="J20" s="4"/>
    </row>
    <row r="21" spans="1:10" ht="19.5" customHeight="1">
      <c r="A21" s="4">
        <v>2</v>
      </c>
      <c r="B21" s="4" t="s">
        <v>213</v>
      </c>
      <c r="C21" s="4" t="s">
        <v>14</v>
      </c>
      <c r="D21" s="4" t="s">
        <v>214</v>
      </c>
      <c r="E21" s="5">
        <v>0.5</v>
      </c>
      <c r="F21" s="4">
        <v>77.16</v>
      </c>
      <c r="G21" s="5">
        <v>0.5</v>
      </c>
      <c r="H21" s="4">
        <f t="shared" si="2"/>
        <v>79.34</v>
      </c>
      <c r="I21" s="4">
        <f t="shared" si="3"/>
        <v>4</v>
      </c>
      <c r="J21" s="4"/>
    </row>
    <row r="22" spans="1:10" ht="19.5" customHeight="1">
      <c r="A22" s="4">
        <v>3</v>
      </c>
      <c r="B22" s="4" t="s">
        <v>216</v>
      </c>
      <c r="C22" s="4" t="s">
        <v>14</v>
      </c>
      <c r="D22" s="4" t="s">
        <v>217</v>
      </c>
      <c r="E22" s="5">
        <v>0.5</v>
      </c>
      <c r="F22" s="4">
        <v>78.58</v>
      </c>
      <c r="G22" s="5">
        <v>0.5</v>
      </c>
      <c r="H22" s="4">
        <f t="shared" si="2"/>
        <v>79.2</v>
      </c>
      <c r="I22" s="4">
        <f t="shared" si="3"/>
        <v>5</v>
      </c>
      <c r="J22" s="4"/>
    </row>
    <row r="23" spans="1:10" ht="19.5" customHeight="1">
      <c r="A23" s="4">
        <v>4</v>
      </c>
      <c r="B23" s="4" t="s">
        <v>204</v>
      </c>
      <c r="C23" s="4" t="s">
        <v>14</v>
      </c>
      <c r="D23" s="4" t="s">
        <v>205</v>
      </c>
      <c r="E23" s="5">
        <v>0.5</v>
      </c>
      <c r="F23" s="4">
        <v>80.8</v>
      </c>
      <c r="G23" s="5">
        <v>0.5</v>
      </c>
      <c r="H23" s="4">
        <f t="shared" si="2"/>
        <v>81.84</v>
      </c>
      <c r="I23" s="4">
        <f t="shared" si="3"/>
        <v>1</v>
      </c>
      <c r="J23" s="4" t="s">
        <v>266</v>
      </c>
    </row>
    <row r="24" spans="1:10" ht="19.5" customHeight="1">
      <c r="A24" s="4">
        <v>5</v>
      </c>
      <c r="B24" s="4" t="s">
        <v>210</v>
      </c>
      <c r="C24" s="4" t="s">
        <v>14</v>
      </c>
      <c r="D24" s="4" t="s">
        <v>211</v>
      </c>
      <c r="E24" s="5">
        <v>0.5</v>
      </c>
      <c r="F24" s="4">
        <v>77.26</v>
      </c>
      <c r="G24" s="5">
        <v>0.5</v>
      </c>
      <c r="H24" s="4">
        <f t="shared" si="2"/>
        <v>79.4</v>
      </c>
      <c r="I24" s="4">
        <f t="shared" si="3"/>
        <v>3</v>
      </c>
      <c r="J24" s="4"/>
    </row>
    <row r="25" spans="1:10" ht="19.5" customHeight="1">
      <c r="A25" s="4">
        <v>6</v>
      </c>
      <c r="B25" s="4" t="s">
        <v>207</v>
      </c>
      <c r="C25" s="4" t="s">
        <v>14</v>
      </c>
      <c r="D25" s="4" t="s">
        <v>208</v>
      </c>
      <c r="E25" s="5">
        <v>0.5</v>
      </c>
      <c r="F25" s="4">
        <v>79.7</v>
      </c>
      <c r="G25" s="5">
        <v>0.5</v>
      </c>
      <c r="H25" s="4">
        <f t="shared" si="2"/>
        <v>80.99</v>
      </c>
      <c r="I25" s="4">
        <f t="shared" si="3"/>
        <v>2</v>
      </c>
      <c r="J25" s="4" t="s">
        <v>266</v>
      </c>
    </row>
    <row r="26" spans="1:10" ht="19.5" customHeight="1">
      <c r="A26" s="4">
        <v>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>
        <v>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54.75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7:J17"/>
    <mergeCell ref="A18:J18"/>
    <mergeCell ref="A29:J29"/>
    <mergeCell ref="A1:J1"/>
    <mergeCell ref="A2:J2"/>
    <mergeCell ref="A13:J13"/>
    <mergeCell ref="A14:J14"/>
  </mergeCells>
  <printOptions horizontalCentered="1"/>
  <pageMargins left="0.354330708661417" right="0.354330708661417" top="0.984251968503937" bottom="0.393700787401575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LoliPop</cp:lastModifiedBy>
  <cp:lastPrinted>2017-05-13T08:12:36Z</cp:lastPrinted>
  <dcterms:created xsi:type="dcterms:W3CDTF">2017-05-12T16:55:42Z</dcterms:created>
  <dcterms:modified xsi:type="dcterms:W3CDTF">2017-05-13T08:52:32Z</dcterms:modified>
  <cp:category/>
  <cp:version/>
  <cp:contentType/>
  <cp:contentStatus/>
</cp:coreProperties>
</file>