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380" activeTab="0"/>
  </bookViews>
  <sheets>
    <sheet name="617幼儿园面试成绩汇总表" sheetId="1" r:id="rId1"/>
  </sheets>
  <definedNames>
    <definedName name="_xlnm.Print_Area" localSheetId="0">'617幼儿园面试成绩汇总表'!$A$1:$K$32</definedName>
  </definedNames>
  <calcPr fullCalcOnLoad="1"/>
</workbook>
</file>

<file path=xl/sharedStrings.xml><?xml version="1.0" encoding="utf-8"?>
<sst xmlns="http://schemas.openxmlformats.org/spreadsheetml/2006/main" count="153" uniqueCount="106">
  <si>
    <t>101.0</t>
  </si>
  <si>
    <t>95.0</t>
  </si>
  <si>
    <t>696117200017</t>
  </si>
  <si>
    <t>委托幼儿教育教师</t>
  </si>
  <si>
    <t>81.0</t>
  </si>
  <si>
    <t>70.0</t>
  </si>
  <si>
    <t>696117200014</t>
  </si>
  <si>
    <t>95.5</t>
  </si>
  <si>
    <t>71.5</t>
  </si>
  <si>
    <t>696117200002</t>
  </si>
  <si>
    <t>101.5</t>
  </si>
  <si>
    <t>86.0</t>
  </si>
  <si>
    <t>696117200030</t>
  </si>
  <si>
    <t>104.5</t>
  </si>
  <si>
    <t>110.0</t>
  </si>
  <si>
    <t>696117200013</t>
  </si>
  <si>
    <t>109.5</t>
  </si>
  <si>
    <t>109.0</t>
  </si>
  <si>
    <t>696117200012</t>
  </si>
  <si>
    <t>116.0</t>
  </si>
  <si>
    <t>93.5</t>
  </si>
  <si>
    <t>696117200033</t>
  </si>
  <si>
    <t>114.5</t>
  </si>
  <si>
    <t>696117200001</t>
  </si>
  <si>
    <t>107.5</t>
  </si>
  <si>
    <t>121.0</t>
  </si>
  <si>
    <t>696117200029</t>
  </si>
  <si>
    <t>113.8</t>
  </si>
  <si>
    <t>112.0</t>
  </si>
  <si>
    <t>116.5</t>
  </si>
  <si>
    <t>696117100323</t>
  </si>
  <si>
    <t>幼儿教育教师（25周岁以下）</t>
  </si>
  <si>
    <t>116.2</t>
  </si>
  <si>
    <t>114.0</t>
  </si>
  <si>
    <t>119.5</t>
  </si>
  <si>
    <t>696117100237</t>
  </si>
  <si>
    <t>696117100100</t>
  </si>
  <si>
    <t>114.7</t>
  </si>
  <si>
    <t>113.5</t>
  </si>
  <si>
    <t>696117100680</t>
  </si>
  <si>
    <t>117.4</t>
  </si>
  <si>
    <t>696117100487</t>
  </si>
  <si>
    <t>116.6</t>
  </si>
  <si>
    <t>120.5</t>
  </si>
  <si>
    <t>696117100684</t>
  </si>
  <si>
    <t>116.3</t>
  </si>
  <si>
    <t>696117100053</t>
  </si>
  <si>
    <t>119.2</t>
  </si>
  <si>
    <t>115.0</t>
  </si>
  <si>
    <t>125.5</t>
  </si>
  <si>
    <t>696117100458</t>
  </si>
  <si>
    <t>119.1</t>
  </si>
  <si>
    <t>110.5</t>
  </si>
  <si>
    <t>132.0</t>
  </si>
  <si>
    <t>696117100538</t>
  </si>
  <si>
    <t>127.2</t>
  </si>
  <si>
    <t>127.0</t>
  </si>
  <si>
    <t>127.5</t>
  </si>
  <si>
    <t>696117100084</t>
  </si>
  <si>
    <t>121.4</t>
  </si>
  <si>
    <t>119.0</t>
  </si>
  <si>
    <t>125.0</t>
  </si>
  <si>
    <t>696117100076</t>
  </si>
  <si>
    <t>123.4</t>
  </si>
  <si>
    <t>122.0</t>
  </si>
  <si>
    <t>696117100288</t>
  </si>
  <si>
    <t>110.3</t>
  </si>
  <si>
    <t>105.5</t>
  </si>
  <si>
    <t>696117100610</t>
  </si>
  <si>
    <t>幼儿教育教师（30周岁以下）</t>
  </si>
  <si>
    <t>111.3</t>
  </si>
  <si>
    <t>120.0</t>
  </si>
  <si>
    <t>696117100087</t>
  </si>
  <si>
    <t>111.4</t>
  </si>
  <si>
    <t>107.0</t>
  </si>
  <si>
    <t>118.0</t>
  </si>
  <si>
    <t>696117100244</t>
  </si>
  <si>
    <t>113.7</t>
  </si>
  <si>
    <t>115.5</t>
  </si>
  <si>
    <t>111.0</t>
  </si>
  <si>
    <t>696117100051</t>
  </si>
  <si>
    <t>117.6</t>
  </si>
  <si>
    <t>121.5</t>
  </si>
  <si>
    <t>696117100617</t>
  </si>
  <si>
    <t>118.8</t>
  </si>
  <si>
    <t>124.5</t>
  </si>
  <si>
    <t>696117100442</t>
  </si>
  <si>
    <t>122.5</t>
  </si>
  <si>
    <t>696117100086</t>
  </si>
  <si>
    <t>126.0</t>
  </si>
  <si>
    <t>136.5</t>
  </si>
  <si>
    <t>696117100309</t>
  </si>
  <si>
    <t>122.8</t>
  </si>
  <si>
    <t>696117100672</t>
  </si>
  <si>
    <t>综合位次</t>
  </si>
  <si>
    <t>综合
成绩</t>
  </si>
  <si>
    <t>面试折合分</t>
  </si>
  <si>
    <t>面试成绩</t>
  </si>
  <si>
    <t>笔试折合分</t>
  </si>
  <si>
    <t>百分制成绩</t>
  </si>
  <si>
    <t>笔试成绩</t>
  </si>
  <si>
    <t>专业知识</t>
  </si>
  <si>
    <t>教育综合</t>
  </si>
  <si>
    <t>准考证号</t>
  </si>
  <si>
    <t>招聘岗位</t>
  </si>
  <si>
    <t>东侨开发区2017年幼儿教师公开招聘综合成绩汇总表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</si>
</sst>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6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53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33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3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3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34" fillId="3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34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3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5" borderId="0" applyNumberFormat="0" applyBorder="0" applyAlignment="0" applyProtection="0"/>
    <xf numFmtId="0" fontId="34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3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3" applyNumberFormat="0" applyFill="0" applyAlignment="0" applyProtection="0"/>
    <xf numFmtId="0" fontId="38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4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1" borderId="12" applyNumberFormat="0" applyAlignment="0" applyProtection="0"/>
    <xf numFmtId="0" fontId="22" fillId="22" borderId="13" applyNumberFormat="0" applyAlignment="0" applyProtection="0"/>
    <xf numFmtId="0" fontId="22" fillId="22" borderId="13" applyNumberFormat="0" applyAlignment="0" applyProtection="0"/>
    <xf numFmtId="0" fontId="22" fillId="22" borderId="13" applyNumberFormat="0" applyAlignment="0" applyProtection="0"/>
    <xf numFmtId="0" fontId="22" fillId="22" borderId="13" applyNumberFormat="0" applyAlignment="0" applyProtection="0"/>
    <xf numFmtId="0" fontId="23" fillId="10" borderId="13" applyNumberFormat="0" applyAlignment="0" applyProtection="0"/>
    <xf numFmtId="0" fontId="43" fillId="42" borderId="14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8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34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34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43" borderId="0" applyNumberFormat="0" applyBorder="0" applyAlignment="0" applyProtection="0"/>
    <xf numFmtId="0" fontId="34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7" borderId="0" applyNumberFormat="0" applyBorder="0" applyAlignment="0" applyProtection="0"/>
    <xf numFmtId="0" fontId="34" fillId="5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54" borderId="0" applyNumberFormat="0" applyBorder="0" applyAlignment="0" applyProtection="0"/>
    <xf numFmtId="0" fontId="34" fillId="5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1" borderId="0" applyNumberFormat="0" applyBorder="0" applyAlignment="0" applyProtection="0"/>
    <xf numFmtId="0" fontId="47" fillId="56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48" fillId="41" borderId="18" applyNumberFormat="0" applyAlignment="0" applyProtection="0"/>
    <xf numFmtId="0" fontId="31" fillId="22" borderId="19" applyNumberFormat="0" applyAlignment="0" applyProtection="0"/>
    <xf numFmtId="0" fontId="31" fillId="22" borderId="19" applyNumberFormat="0" applyAlignment="0" applyProtection="0"/>
    <xf numFmtId="0" fontId="31" fillId="22" borderId="19" applyNumberFormat="0" applyAlignment="0" applyProtection="0"/>
    <xf numFmtId="0" fontId="31" fillId="22" borderId="19" applyNumberFormat="0" applyAlignment="0" applyProtection="0"/>
    <xf numFmtId="0" fontId="31" fillId="10" borderId="19" applyNumberFormat="0" applyAlignment="0" applyProtection="0"/>
    <xf numFmtId="0" fontId="49" fillId="57" borderId="12" applyNumberFormat="0" applyAlignment="0" applyProtection="0"/>
    <xf numFmtId="0" fontId="32" fillId="15" borderId="13" applyNumberFormat="0" applyAlignment="0" applyProtection="0"/>
    <xf numFmtId="0" fontId="32" fillId="15" borderId="13" applyNumberFormat="0" applyAlignment="0" applyProtection="0"/>
    <xf numFmtId="0" fontId="32" fillId="15" borderId="13" applyNumberFormat="0" applyAlignment="0" applyProtection="0"/>
    <xf numFmtId="0" fontId="32" fillId="15" borderId="13" applyNumberFormat="0" applyAlignment="0" applyProtection="0"/>
    <xf numFmtId="0" fontId="32" fillId="15" borderId="13" applyNumberFormat="0" applyAlignment="0" applyProtection="0"/>
    <xf numFmtId="0" fontId="0" fillId="58" borderId="20" applyNumberFormat="0" applyFont="0" applyAlignment="0" applyProtection="0"/>
    <xf numFmtId="0" fontId="1" fillId="7" borderId="21" applyNumberFormat="0" applyFont="0" applyAlignment="0" applyProtection="0"/>
    <xf numFmtId="0" fontId="1" fillId="7" borderId="21" applyNumberFormat="0" applyFont="0" applyAlignment="0" applyProtection="0"/>
    <xf numFmtId="0" fontId="1" fillId="7" borderId="21" applyNumberFormat="0" applyFont="0" applyAlignment="0" applyProtection="0"/>
    <xf numFmtId="0" fontId="1" fillId="7" borderId="21" applyNumberFormat="0" applyFont="0" applyAlignment="0" applyProtection="0"/>
    <xf numFmtId="0" fontId="1" fillId="7" borderId="21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wrapText="1"/>
    </xf>
  </cellXfs>
  <cellStyles count="516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 3]&#13;&#10;Zoomed=1&#13;&#10;Row=0&#13;&#10;Column=0&#13;&#10;Height=300&#13;&#10;Width=300&#13;&#10;FontName=細明體&#13;&#10;FontStyle=0&#13;&#10;FontSize=9&#13;&#10;PrtFontName=Co 10" xfId="16"/>
    <cellStyle name=" 3]&#13;&#10;Zoomed=1&#13;&#10;Row=0&#13;&#10;Column=0&#13;&#10;Height=300&#13;&#10;Width=300&#13;&#10;FontName=細明體&#13;&#10;FontStyle=0&#13;&#10;FontSize=9&#13;&#10;PrtFontName=Co 11" xfId="17"/>
    <cellStyle name=" 3]&#13;&#10;Zoomed=1&#13;&#10;Row=0&#13;&#10;Column=0&#13;&#10;Height=300&#13;&#10;Width=300&#13;&#10;FontName=細明體&#13;&#10;FontStyle=0&#13;&#10;FontSize=9&#13;&#10;PrtFontName=Co 12" xfId="18"/>
    <cellStyle name=" 3]&#13;&#10;Zoomed=1&#13;&#10;Row=0&#13;&#10;Column=0&#13;&#10;Height=300&#13;&#10;Width=300&#13;&#10;FontName=細明體&#13;&#10;FontStyle=0&#13;&#10;FontSize=9&#13;&#10;PrtFontName=Co 13" xfId="19"/>
    <cellStyle name=" 3]&#13;&#10;Zoomed=1&#13;&#10;Row=0&#13;&#10;Column=0&#13;&#10;Height=300&#13;&#10;Width=300&#13;&#10;FontName=細明體&#13;&#10;FontStyle=0&#13;&#10;FontSize=9&#13;&#10;PrtFontName=Co 14" xfId="20"/>
    <cellStyle name=" 3]&#13;&#10;Zoomed=1&#13;&#10;Row=0&#13;&#10;Column=0&#13;&#10;Height=300&#13;&#10;Width=300&#13;&#10;FontName=細明體&#13;&#10;FontStyle=0&#13;&#10;FontSize=9&#13;&#10;PrtFontName=Co 15" xfId="21"/>
    <cellStyle name=" 3]&#13;&#10;Zoomed=1&#13;&#10;Row=0&#13;&#10;Column=0&#13;&#10;Height=300&#13;&#10;Width=300&#13;&#10;FontName=細明體&#13;&#10;FontStyle=0&#13;&#10;FontSize=9&#13;&#10;PrtFontName=Co 16" xfId="22"/>
    <cellStyle name=" 3]&#13;&#10;Zoomed=1&#13;&#10;Row=0&#13;&#10;Column=0&#13;&#10;Height=300&#13;&#10;Width=300&#13;&#10;FontName=細明體&#13;&#10;FontStyle=0&#13;&#10;FontSize=9&#13;&#10;PrtFontName=Co 17" xfId="23"/>
    <cellStyle name=" 3]&#13;&#10;Zoomed=1&#13;&#10;Row=0&#13;&#10;Column=0&#13;&#10;Height=300&#13;&#10;Width=300&#13;&#10;FontName=細明體&#13;&#10;FontStyle=0&#13;&#10;FontSize=9&#13;&#10;PrtFontName=Co 18" xfId="24"/>
    <cellStyle name=" 3]&#13;&#10;Zoomed=1&#13;&#10;Row=0&#13;&#10;Column=0&#13;&#10;Height=300&#13;&#10;Width=300&#13;&#10;FontName=細明體&#13;&#10;FontStyle=0&#13;&#10;FontSize=9&#13;&#10;PrtFontName=Co 19" xfId="25"/>
    <cellStyle name=" 3]&#13;&#10;Zoomed=1&#13;&#10;Row=0&#13;&#10;Column=0&#13;&#10;Height=300&#13;&#10;Width=300&#13;&#10;FontName=細明體&#13;&#10;FontStyle=0&#13;&#10;FontSize=9&#13;&#10;PrtFontName=Co 2" xfId="26"/>
    <cellStyle name=" 3]&#13;&#10;Zoomed=1&#13;&#10;Row=0&#13;&#10;Column=0&#13;&#10;Height=300&#13;&#10;Width=300&#13;&#10;FontName=細明體&#13;&#10;FontStyle=0&#13;&#10;FontSize=9&#13;&#10;PrtFontName=Co 2 2" xfId="27"/>
    <cellStyle name=" 3]&#13;&#10;Zoomed=1&#13;&#10;Row=0&#13;&#10;Column=0&#13;&#10;Height=300&#13;&#10;Width=300&#13;&#10;FontName=細明體&#13;&#10;FontStyle=0&#13;&#10;FontSize=9&#13;&#10;PrtFontName=Co 2 2 2" xfId="28"/>
    <cellStyle name=" 3]&#13;&#10;Zoomed=1&#13;&#10;Row=0&#13;&#10;Column=0&#13;&#10;Height=300&#13;&#10;Width=300&#13;&#10;FontName=細明體&#13;&#10;FontStyle=0&#13;&#10;FontSize=9&#13;&#10;PrtFontName=Co 2 3" xfId="29"/>
    <cellStyle name=" 3]&#13;&#10;Zoomed=1&#13;&#10;Row=0&#13;&#10;Column=0&#13;&#10;Height=300&#13;&#10;Width=300&#13;&#10;FontName=細明體&#13;&#10;FontStyle=0&#13;&#10;FontSize=9&#13;&#10;PrtFontName=Co 20" xfId="30"/>
    <cellStyle name=" 3]&#13;&#10;Zoomed=1&#13;&#10;Row=0&#13;&#10;Column=0&#13;&#10;Height=300&#13;&#10;Width=300&#13;&#10;FontName=細明體&#13;&#10;FontStyle=0&#13;&#10;FontSize=9&#13;&#10;PrtFontName=Co 21" xfId="31"/>
    <cellStyle name=" 3]&#13;&#10;Zoomed=1&#13;&#10;Row=0&#13;&#10;Column=0&#13;&#10;Height=300&#13;&#10;Width=300&#13;&#10;FontName=細明體&#13;&#10;FontStyle=0&#13;&#10;FontSize=9&#13;&#10;PrtFontName=Co 22" xfId="32"/>
    <cellStyle name=" 3]&#13;&#10;Zoomed=1&#13;&#10;Row=0&#13;&#10;Column=0&#13;&#10;Height=300&#13;&#10;Width=300&#13;&#10;FontName=細明體&#13;&#10;FontStyle=0&#13;&#10;FontSize=9&#13;&#10;PrtFontName=Co 3" xfId="33"/>
    <cellStyle name=" 3]&#13;&#10;Zoomed=1&#13;&#10;Row=0&#13;&#10;Column=0&#13;&#10;Height=300&#13;&#10;Width=300&#13;&#10;FontName=細明體&#13;&#10;FontStyle=0&#13;&#10;FontSize=9&#13;&#10;PrtFontName=Co 3 2" xfId="34"/>
    <cellStyle name=" 3]&#13;&#10;Zoomed=1&#13;&#10;Row=0&#13;&#10;Column=0&#13;&#10;Height=300&#13;&#10;Width=300&#13;&#10;FontName=細明體&#13;&#10;FontStyle=0&#13;&#10;FontSize=9&#13;&#10;PrtFontName=Co 4" xfId="35"/>
    <cellStyle name=" 3]&#13;&#10;Zoomed=1&#13;&#10;Row=0&#13;&#10;Column=0&#13;&#10;Height=300&#13;&#10;Width=300&#13;&#10;FontName=細明體&#13;&#10;FontStyle=0&#13;&#10;FontSize=9&#13;&#10;PrtFontName=Co 4 2" xfId="36"/>
    <cellStyle name=" 3]&#13;&#10;Zoomed=1&#13;&#10;Row=0&#13;&#10;Column=0&#13;&#10;Height=300&#13;&#10;Width=300&#13;&#10;FontName=細明體&#13;&#10;FontStyle=0&#13;&#10;FontSize=9&#13;&#10;PrtFontName=Co 5" xfId="37"/>
    <cellStyle name=" 3]&#13;&#10;Zoomed=1&#13;&#10;Row=0&#13;&#10;Column=0&#13;&#10;Height=300&#13;&#10;Width=300&#13;&#10;FontName=細明體&#13;&#10;FontStyle=0&#13;&#10;FontSize=9&#13;&#10;PrtFontName=Co 5 2" xfId="38"/>
    <cellStyle name=" 3]&#13;&#10;Zoomed=1&#13;&#10;Row=0&#13;&#10;Column=0&#13;&#10;Height=300&#13;&#10;Width=300&#13;&#10;FontName=細明體&#13;&#10;FontStyle=0&#13;&#10;FontSize=9&#13;&#10;PrtFontName=Co 6" xfId="39"/>
    <cellStyle name=" 3]&#13;&#10;Zoomed=1&#13;&#10;Row=0&#13;&#10;Column=0&#13;&#10;Height=300&#13;&#10;Width=300&#13;&#10;FontName=細明體&#13;&#10;FontStyle=0&#13;&#10;FontSize=9&#13;&#10;PrtFontName=Co 6 2" xfId="40"/>
    <cellStyle name=" 3]&#13;&#10;Zoomed=1&#13;&#10;Row=0&#13;&#10;Column=0&#13;&#10;Height=300&#13;&#10;Width=300&#13;&#10;FontName=細明體&#13;&#10;FontStyle=0&#13;&#10;FontSize=9&#13;&#10;PrtFontName=Co 7" xfId="41"/>
    <cellStyle name=" 3]&#13;&#10;Zoomed=1&#13;&#10;Row=0&#13;&#10;Column=0&#13;&#10;Height=300&#13;&#10;Width=300&#13;&#10;FontName=細明體&#13;&#10;FontStyle=0&#13;&#10;FontSize=9&#13;&#10;PrtFontName=Co 7 2" xfId="42"/>
    <cellStyle name=" 3]&#13;&#10;Zoomed=1&#13;&#10;Row=0&#13;&#10;Column=0&#13;&#10;Height=300&#13;&#10;Width=300&#13;&#10;FontName=細明體&#13;&#10;FontStyle=0&#13;&#10;FontSize=9&#13;&#10;PrtFontName=Co 8" xfId="43"/>
    <cellStyle name=" 3]&#13;&#10;Zoomed=1&#13;&#10;Row=0&#13;&#10;Column=0&#13;&#10;Height=300&#13;&#10;Width=300&#13;&#10;FontName=細明體&#13;&#10;FontStyle=0&#13;&#10;FontSize=9&#13;&#10;PrtFontName=Co 8 2" xfId="44"/>
    <cellStyle name=" 3]&#13;&#10;Zoomed=1&#13;&#10;Row=0&#13;&#10;Column=0&#13;&#10;Height=300&#13;&#10;Width=300&#13;&#10;FontName=細明體&#13;&#10;FontStyle=0&#13;&#10;FontSize=9&#13;&#10;PrtFontName=Co 9" xfId="45"/>
    <cellStyle name=" 3]&#13;&#10;Zoomed=1&#13;&#10;Row=0&#13;&#10;Column=0&#13;&#10;Height=300&#13;&#10;Width=300&#13;&#10;FontName=細明體&#13;&#10;FontStyle=0&#13;&#10;FontSize=9&#13;&#10;PrtFontName=Co 9 2" xfId="46"/>
    <cellStyle name=" 3]&#13;&#10;Zoomed=1&#13;&#10;Row=0&#13;&#10;Column=0&#13;&#10;Height=300&#13;&#10;Width=300&#13;&#10;FontName=細明體&#13;&#10;FontStyle=0&#13;&#10;FontSize=9&#13;&#10;PrtFontName=Co_评委" xfId="47"/>
    <cellStyle name="_ET_STYLE_NoName_00_" xfId="48"/>
    <cellStyle name="_ET_STYLE_NoName_00__2(选定中学)2014宁德市中高评委推荐人选汇总表2" xfId="49"/>
    <cellStyle name="20% - 强调文字颜色 1" xfId="50"/>
    <cellStyle name="20% - 强调文字颜色 1 2" xfId="51"/>
    <cellStyle name="20% - 强调文字颜色 1 2 2" xfId="52"/>
    <cellStyle name="20% - 强调文字颜色 1 2 2 2" xfId="53"/>
    <cellStyle name="20% - 强调文字颜色 1 2 3" xfId="54"/>
    <cellStyle name="20% - 强调文字颜色 1 3" xfId="55"/>
    <cellStyle name="20% - 强调文字颜色 2" xfId="56"/>
    <cellStyle name="20% - 强调文字颜色 2 2" xfId="57"/>
    <cellStyle name="20% - 强调文字颜色 2 2 2" xfId="58"/>
    <cellStyle name="20% - 强调文字颜色 2 2 2 2" xfId="59"/>
    <cellStyle name="20% - 强调文字颜色 2 2 3" xfId="60"/>
    <cellStyle name="20% - 强调文字颜色 2 3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4" xfId="68"/>
    <cellStyle name="20% - 强调文字颜色 4 2" xfId="69"/>
    <cellStyle name="20% - 强调文字颜色 4 2 2" xfId="70"/>
    <cellStyle name="20% - 强调文字颜色 4 2 2 2" xfId="71"/>
    <cellStyle name="20% - 强调文字颜色 4 2 3" xfId="72"/>
    <cellStyle name="20% - 强调文字颜色 4 3" xfId="73"/>
    <cellStyle name="20% - 强调文字颜色 5" xfId="74"/>
    <cellStyle name="20% - 强调文字颜色 5 2" xfId="75"/>
    <cellStyle name="20% - 强调文字颜色 5 2 2" xfId="76"/>
    <cellStyle name="20% - 强调文字颜色 5 2 2 2" xfId="77"/>
    <cellStyle name="20% - 强调文字颜色 5 2 3" xfId="78"/>
    <cellStyle name="20% - 强调文字颜色 5 3" xfId="79"/>
    <cellStyle name="20% - 强调文字颜色 6" xfId="80"/>
    <cellStyle name="20% - 强调文字颜色 6 2" xfId="81"/>
    <cellStyle name="20% - 强调文字颜色 6 2 2" xfId="82"/>
    <cellStyle name="20% - 强调文字颜色 6 2 2 2" xfId="83"/>
    <cellStyle name="20% - 强调文字颜色 6 2 3" xfId="84"/>
    <cellStyle name="20% - 强调文字颜色 6 3" xfId="85"/>
    <cellStyle name="40% - 强调文字颜色 1" xfId="86"/>
    <cellStyle name="40% - 强调文字颜色 1 2" xfId="87"/>
    <cellStyle name="40% - 强调文字颜色 1 2 2" xfId="88"/>
    <cellStyle name="40% - 强调文字颜色 1 2 2 2" xfId="89"/>
    <cellStyle name="40% - 强调文字颜色 1 2 3" xfId="90"/>
    <cellStyle name="40% - 强调文字颜色 1 3" xfId="91"/>
    <cellStyle name="40% - 强调文字颜色 2" xfId="92"/>
    <cellStyle name="40% - 强调文字颜色 2 2" xfId="93"/>
    <cellStyle name="40% - 强调文字颜色 2 2 2" xfId="94"/>
    <cellStyle name="40% - 强调文字颜色 2 2 2 2" xfId="95"/>
    <cellStyle name="40% - 强调文字颜色 2 2 3" xfId="96"/>
    <cellStyle name="40% - 强调文字颜色 2 3" xfId="97"/>
    <cellStyle name="40% - 强调文字颜色 3" xfId="98"/>
    <cellStyle name="40% - 强调文字颜色 3 2" xfId="99"/>
    <cellStyle name="40% - 强调文字颜色 3 2 2" xfId="100"/>
    <cellStyle name="40% - 强调文字颜色 3 2 2 2" xfId="101"/>
    <cellStyle name="40% - 强调文字颜色 3 2 3" xfId="102"/>
    <cellStyle name="40% - 强调文字颜色 3 3" xfId="103"/>
    <cellStyle name="40% - 强调文字颜色 4" xfId="104"/>
    <cellStyle name="40% - 强调文字颜色 4 2" xfId="105"/>
    <cellStyle name="40% - 强调文字颜色 4 2 2" xfId="106"/>
    <cellStyle name="40% - 强调文字颜色 4 2 2 2" xfId="107"/>
    <cellStyle name="40% - 强调文字颜色 4 2 3" xfId="108"/>
    <cellStyle name="40% - 强调文字颜色 4 3" xfId="109"/>
    <cellStyle name="40% - 强调文字颜色 5" xfId="110"/>
    <cellStyle name="40% - 强调文字颜色 5 2" xfId="111"/>
    <cellStyle name="40% - 强调文字颜色 5 2 2" xfId="112"/>
    <cellStyle name="40% - 强调文字颜色 5 2 2 2" xfId="113"/>
    <cellStyle name="40% - 强调文字颜色 5 2 3" xfId="114"/>
    <cellStyle name="40% - 强调文字颜色 5 3" xfId="115"/>
    <cellStyle name="40% - 强调文字颜色 6" xfId="116"/>
    <cellStyle name="40% - 强调文字颜色 6 2" xfId="117"/>
    <cellStyle name="40% - 强调文字颜色 6 2 2" xfId="118"/>
    <cellStyle name="40% - 强调文字颜色 6 2 2 2" xfId="119"/>
    <cellStyle name="40% - 强调文字颜色 6 2 3" xfId="120"/>
    <cellStyle name="40% - 强调文字颜色 6 3" xfId="121"/>
    <cellStyle name="60% - 强调文字颜色 1" xfId="122"/>
    <cellStyle name="60% - 强调文字颜色 1 2" xfId="123"/>
    <cellStyle name="60% - 强调文字颜色 1 2 2" xfId="124"/>
    <cellStyle name="60% - 强调文字颜色 1 2 2 2" xfId="125"/>
    <cellStyle name="60% - 强调文字颜色 1 2 3" xfId="126"/>
    <cellStyle name="60% - 强调文字颜色 1 3" xfId="127"/>
    <cellStyle name="60% - 强调文字颜色 2" xfId="128"/>
    <cellStyle name="60% - 强调文字颜色 2 2" xfId="129"/>
    <cellStyle name="60% - 强调文字颜色 2 2 2" xfId="130"/>
    <cellStyle name="60% - 强调文字颜色 2 2 2 2" xfId="131"/>
    <cellStyle name="60% - 强调文字颜色 2 2 3" xfId="132"/>
    <cellStyle name="60% - 强调文字颜色 2 3" xfId="133"/>
    <cellStyle name="60% - 强调文字颜色 3" xfId="134"/>
    <cellStyle name="60% - 强调文字颜色 3 2" xfId="135"/>
    <cellStyle name="60% - 强调文字颜色 3 2 2" xfId="136"/>
    <cellStyle name="60% - 强调文字颜色 3 2 2 2" xfId="137"/>
    <cellStyle name="60% - 强调文字颜色 3 2 3" xfId="138"/>
    <cellStyle name="60% - 强调文字颜色 3 3" xfId="139"/>
    <cellStyle name="60% - 强调文字颜色 4" xfId="140"/>
    <cellStyle name="60% - 强调文字颜色 4 2" xfId="141"/>
    <cellStyle name="60% - 强调文字颜色 4 2 2" xfId="142"/>
    <cellStyle name="60% - 强调文字颜色 4 2 2 2" xfId="143"/>
    <cellStyle name="60% - 强调文字颜色 4 2 3" xfId="144"/>
    <cellStyle name="60% - 强调文字颜色 4 3" xfId="145"/>
    <cellStyle name="60% - 强调文字颜色 5" xfId="146"/>
    <cellStyle name="60% - 强调文字颜色 5 2" xfId="147"/>
    <cellStyle name="60% - 强调文字颜色 5 2 2" xfId="148"/>
    <cellStyle name="60% - 强调文字颜色 5 2 2 2" xfId="149"/>
    <cellStyle name="60% - 强调文字颜色 5 2 3" xfId="150"/>
    <cellStyle name="60% - 强调文字颜色 5 3" xfId="151"/>
    <cellStyle name="60% - 强调文字颜色 6" xfId="152"/>
    <cellStyle name="60% - 强调文字颜色 6 2" xfId="153"/>
    <cellStyle name="60% - 强调文字颜色 6 2 2" xfId="154"/>
    <cellStyle name="60% - 强调文字颜色 6 2 2 2" xfId="155"/>
    <cellStyle name="60% - 强调文字颜色 6 2 3" xfId="156"/>
    <cellStyle name="60% - 强调文字颜色 6 3" xfId="157"/>
    <cellStyle name="Percent" xfId="158"/>
    <cellStyle name="标题" xfId="159"/>
    <cellStyle name="标题 1" xfId="160"/>
    <cellStyle name="标题 1 2" xfId="161"/>
    <cellStyle name="标题 1 2 2" xfId="162"/>
    <cellStyle name="标题 1 2 2 2" xfId="163"/>
    <cellStyle name="标题 1 2 3" xfId="164"/>
    <cellStyle name="标题 1 3" xfId="165"/>
    <cellStyle name="标题 2" xfId="166"/>
    <cellStyle name="标题 2 2" xfId="167"/>
    <cellStyle name="标题 2 2 2" xfId="168"/>
    <cellStyle name="标题 2 2 2 2" xfId="169"/>
    <cellStyle name="标题 2 2 3" xfId="170"/>
    <cellStyle name="标题 2 3" xfId="171"/>
    <cellStyle name="标题 3" xfId="172"/>
    <cellStyle name="标题 3 2" xfId="173"/>
    <cellStyle name="标题 3 2 2" xfId="174"/>
    <cellStyle name="标题 3 2 2 2" xfId="175"/>
    <cellStyle name="标题 3 2 3" xfId="176"/>
    <cellStyle name="标题 3 3" xfId="177"/>
    <cellStyle name="标题 4" xfId="178"/>
    <cellStyle name="标题 4 2" xfId="179"/>
    <cellStyle name="标题 4 2 2" xfId="180"/>
    <cellStyle name="标题 4 2 2 2" xfId="181"/>
    <cellStyle name="标题 4 2 3" xfId="182"/>
    <cellStyle name="标题 4 3" xfId="183"/>
    <cellStyle name="标题 5" xfId="184"/>
    <cellStyle name="标题 5 2" xfId="185"/>
    <cellStyle name="标题 5 2 2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3" xfId="193"/>
    <cellStyle name="差 3" xfId="194"/>
    <cellStyle name="差_2016成绩登记表" xfId="195"/>
    <cellStyle name="差_2016面试时间登记表" xfId="196"/>
    <cellStyle name="常规 10" xfId="197"/>
    <cellStyle name="常规 2" xfId="198"/>
    <cellStyle name="常规 2 2" xfId="199"/>
    <cellStyle name="常规 2 2 2" xfId="200"/>
    <cellStyle name="常规 2 3" xfId="201"/>
    <cellStyle name="常规 2 4" xfId="202"/>
    <cellStyle name="常规 2 5" xfId="203"/>
    <cellStyle name="常规 2 6" xfId="204"/>
    <cellStyle name="常规 2 7" xfId="205"/>
    <cellStyle name="常规 2 8" xfId="206"/>
    <cellStyle name="常规 2 9" xfId="207"/>
    <cellStyle name="常规 2_补贴花名册" xfId="208"/>
    <cellStyle name="常规 3" xfId="209"/>
    <cellStyle name="常规 3 10" xfId="210"/>
    <cellStyle name="常规 3 10 2" xfId="211"/>
    <cellStyle name="常规 3 100" xfId="212"/>
    <cellStyle name="常规 3 100 2" xfId="213"/>
    <cellStyle name="常规 3 101" xfId="214"/>
    <cellStyle name="常规 3 101 2" xfId="215"/>
    <cellStyle name="常规 3 102" xfId="216"/>
    <cellStyle name="常规 3 102 2" xfId="217"/>
    <cellStyle name="常规 3 103" xfId="218"/>
    <cellStyle name="常规 3 103 2" xfId="219"/>
    <cellStyle name="常规 3 104" xfId="220"/>
    <cellStyle name="常规 3 104 2" xfId="221"/>
    <cellStyle name="常规 3 105" xfId="222"/>
    <cellStyle name="常规 3 11" xfId="223"/>
    <cellStyle name="常规 3 11 2" xfId="224"/>
    <cellStyle name="常规 3 12" xfId="225"/>
    <cellStyle name="常规 3 12 2" xfId="226"/>
    <cellStyle name="常规 3 13" xfId="227"/>
    <cellStyle name="常规 3 13 2" xfId="228"/>
    <cellStyle name="常规 3 14" xfId="229"/>
    <cellStyle name="常规 3 14 2" xfId="230"/>
    <cellStyle name="常规 3 15" xfId="231"/>
    <cellStyle name="常规 3 15 2" xfId="232"/>
    <cellStyle name="常规 3 16" xfId="233"/>
    <cellStyle name="常规 3 16 2" xfId="234"/>
    <cellStyle name="常规 3 17" xfId="235"/>
    <cellStyle name="常规 3 17 2" xfId="236"/>
    <cellStyle name="常规 3 18" xfId="237"/>
    <cellStyle name="常规 3 18 2" xfId="238"/>
    <cellStyle name="常规 3 19" xfId="239"/>
    <cellStyle name="常规 3 19 2" xfId="240"/>
    <cellStyle name="常规 3 2" xfId="241"/>
    <cellStyle name="常规 3 2 2" xfId="242"/>
    <cellStyle name="常规 3 20" xfId="243"/>
    <cellStyle name="常规 3 20 2" xfId="244"/>
    <cellStyle name="常规 3 21" xfId="245"/>
    <cellStyle name="常规 3 21 2" xfId="246"/>
    <cellStyle name="常规 3 22" xfId="247"/>
    <cellStyle name="常规 3 22 2" xfId="248"/>
    <cellStyle name="常规 3 23" xfId="249"/>
    <cellStyle name="常规 3 23 2" xfId="250"/>
    <cellStyle name="常规 3 24" xfId="251"/>
    <cellStyle name="常规 3 24 2" xfId="252"/>
    <cellStyle name="常规 3 25" xfId="253"/>
    <cellStyle name="常规 3 25 2" xfId="254"/>
    <cellStyle name="常规 3 26" xfId="255"/>
    <cellStyle name="常规 3 26 2" xfId="256"/>
    <cellStyle name="常规 3 27" xfId="257"/>
    <cellStyle name="常规 3 27 2" xfId="258"/>
    <cellStyle name="常规 3 28" xfId="259"/>
    <cellStyle name="常规 3 28 2" xfId="260"/>
    <cellStyle name="常规 3 29" xfId="261"/>
    <cellStyle name="常规 3 29 2" xfId="262"/>
    <cellStyle name="常规 3 3" xfId="263"/>
    <cellStyle name="常规 3 3 2" xfId="264"/>
    <cellStyle name="常规 3 30" xfId="265"/>
    <cellStyle name="常规 3 30 2" xfId="266"/>
    <cellStyle name="常规 3 31" xfId="267"/>
    <cellStyle name="常规 3 31 2" xfId="268"/>
    <cellStyle name="常规 3 32" xfId="269"/>
    <cellStyle name="常规 3 32 2" xfId="270"/>
    <cellStyle name="常规 3 33" xfId="271"/>
    <cellStyle name="常规 3 33 2" xfId="272"/>
    <cellStyle name="常规 3 34" xfId="273"/>
    <cellStyle name="常规 3 34 2" xfId="274"/>
    <cellStyle name="常规 3 35" xfId="275"/>
    <cellStyle name="常规 3 35 2" xfId="276"/>
    <cellStyle name="常规 3 36" xfId="277"/>
    <cellStyle name="常规 3 36 2" xfId="278"/>
    <cellStyle name="常规 3 37" xfId="279"/>
    <cellStyle name="常规 3 37 2" xfId="280"/>
    <cellStyle name="常规 3 38" xfId="281"/>
    <cellStyle name="常规 3 38 2" xfId="282"/>
    <cellStyle name="常规 3 39" xfId="283"/>
    <cellStyle name="常规 3 39 2" xfId="284"/>
    <cellStyle name="常规 3 4" xfId="285"/>
    <cellStyle name="常规 3 4 2" xfId="286"/>
    <cellStyle name="常规 3 40" xfId="287"/>
    <cellStyle name="常规 3 40 2" xfId="288"/>
    <cellStyle name="常规 3 41" xfId="289"/>
    <cellStyle name="常规 3 41 2" xfId="290"/>
    <cellStyle name="常规 3 42" xfId="291"/>
    <cellStyle name="常规 3 42 2" xfId="292"/>
    <cellStyle name="常规 3 43" xfId="293"/>
    <cellStyle name="常规 3 43 2" xfId="294"/>
    <cellStyle name="常规 3 44" xfId="295"/>
    <cellStyle name="常规 3 44 2" xfId="296"/>
    <cellStyle name="常规 3 45" xfId="297"/>
    <cellStyle name="常规 3 45 2" xfId="298"/>
    <cellStyle name="常规 3 46" xfId="299"/>
    <cellStyle name="常规 3 46 2" xfId="300"/>
    <cellStyle name="常规 3 47" xfId="301"/>
    <cellStyle name="常规 3 47 2" xfId="302"/>
    <cellStyle name="常规 3 48" xfId="303"/>
    <cellStyle name="常规 3 48 2" xfId="304"/>
    <cellStyle name="常规 3 49" xfId="305"/>
    <cellStyle name="常规 3 49 2" xfId="306"/>
    <cellStyle name="常规 3 5" xfId="307"/>
    <cellStyle name="常规 3 5 2" xfId="308"/>
    <cellStyle name="常规 3 50" xfId="309"/>
    <cellStyle name="常规 3 50 2" xfId="310"/>
    <cellStyle name="常规 3 51" xfId="311"/>
    <cellStyle name="常规 3 51 2" xfId="312"/>
    <cellStyle name="常规 3 52" xfId="313"/>
    <cellStyle name="常规 3 52 2" xfId="314"/>
    <cellStyle name="常规 3 53" xfId="315"/>
    <cellStyle name="常规 3 53 2" xfId="316"/>
    <cellStyle name="常规 3 54" xfId="317"/>
    <cellStyle name="常规 3 54 2" xfId="318"/>
    <cellStyle name="常规 3 55" xfId="319"/>
    <cellStyle name="常规 3 55 2" xfId="320"/>
    <cellStyle name="常规 3 56" xfId="321"/>
    <cellStyle name="常规 3 56 2" xfId="322"/>
    <cellStyle name="常规 3 57" xfId="323"/>
    <cellStyle name="常规 3 57 2" xfId="324"/>
    <cellStyle name="常规 3 58" xfId="325"/>
    <cellStyle name="常规 3 58 2" xfId="326"/>
    <cellStyle name="常规 3 59" xfId="327"/>
    <cellStyle name="常规 3 59 2" xfId="328"/>
    <cellStyle name="常规 3 6" xfId="329"/>
    <cellStyle name="常规 3 6 2" xfId="330"/>
    <cellStyle name="常规 3 60" xfId="331"/>
    <cellStyle name="常规 3 60 2" xfId="332"/>
    <cellStyle name="常规 3 61" xfId="333"/>
    <cellStyle name="常规 3 61 2" xfId="334"/>
    <cellStyle name="常规 3 62" xfId="335"/>
    <cellStyle name="常规 3 62 2" xfId="336"/>
    <cellStyle name="常规 3 63" xfId="337"/>
    <cellStyle name="常规 3 63 2" xfId="338"/>
    <cellStyle name="常规 3 64" xfId="339"/>
    <cellStyle name="常规 3 64 2" xfId="340"/>
    <cellStyle name="常规 3 65" xfId="341"/>
    <cellStyle name="常规 3 65 2" xfId="342"/>
    <cellStyle name="常规 3 66" xfId="343"/>
    <cellStyle name="常规 3 66 2" xfId="344"/>
    <cellStyle name="常规 3 67" xfId="345"/>
    <cellStyle name="常规 3 67 2" xfId="346"/>
    <cellStyle name="常规 3 68" xfId="347"/>
    <cellStyle name="常规 3 68 2" xfId="348"/>
    <cellStyle name="常规 3 69" xfId="349"/>
    <cellStyle name="常规 3 69 2" xfId="350"/>
    <cellStyle name="常规 3 7" xfId="351"/>
    <cellStyle name="常规 3 7 2" xfId="352"/>
    <cellStyle name="常规 3 70" xfId="353"/>
    <cellStyle name="常规 3 70 2" xfId="354"/>
    <cellStyle name="常规 3 71" xfId="355"/>
    <cellStyle name="常规 3 71 2" xfId="356"/>
    <cellStyle name="常规 3 72" xfId="357"/>
    <cellStyle name="常规 3 72 2" xfId="358"/>
    <cellStyle name="常规 3 73" xfId="359"/>
    <cellStyle name="常规 3 73 2" xfId="360"/>
    <cellStyle name="常规 3 74" xfId="361"/>
    <cellStyle name="常规 3 74 2" xfId="362"/>
    <cellStyle name="常规 3 75" xfId="363"/>
    <cellStyle name="常规 3 75 2" xfId="364"/>
    <cellStyle name="常规 3 76" xfId="365"/>
    <cellStyle name="常规 3 76 2" xfId="366"/>
    <cellStyle name="常规 3 77" xfId="367"/>
    <cellStyle name="常规 3 77 2" xfId="368"/>
    <cellStyle name="常规 3 78" xfId="369"/>
    <cellStyle name="常规 3 78 2" xfId="370"/>
    <cellStyle name="常规 3 79" xfId="371"/>
    <cellStyle name="常规 3 79 2" xfId="372"/>
    <cellStyle name="常规 3 8" xfId="373"/>
    <cellStyle name="常规 3 8 2" xfId="374"/>
    <cellStyle name="常规 3 80" xfId="375"/>
    <cellStyle name="常规 3 80 2" xfId="376"/>
    <cellStyle name="常规 3 81" xfId="377"/>
    <cellStyle name="常规 3 81 2" xfId="378"/>
    <cellStyle name="常规 3 82" xfId="379"/>
    <cellStyle name="常规 3 82 2" xfId="380"/>
    <cellStyle name="常规 3 83" xfId="381"/>
    <cellStyle name="常规 3 83 2" xfId="382"/>
    <cellStyle name="常规 3 84" xfId="383"/>
    <cellStyle name="常规 3 84 2" xfId="384"/>
    <cellStyle name="常规 3 85" xfId="385"/>
    <cellStyle name="常规 3 85 2" xfId="386"/>
    <cellStyle name="常规 3 86" xfId="387"/>
    <cellStyle name="常规 3 86 2" xfId="388"/>
    <cellStyle name="常规 3 87" xfId="389"/>
    <cellStyle name="常规 3 87 2" xfId="390"/>
    <cellStyle name="常规 3 88" xfId="391"/>
    <cellStyle name="常规 3 88 2" xfId="392"/>
    <cellStyle name="常规 3 89" xfId="393"/>
    <cellStyle name="常规 3 89 2" xfId="394"/>
    <cellStyle name="常规 3 9" xfId="395"/>
    <cellStyle name="常规 3 9 2" xfId="396"/>
    <cellStyle name="常规 3 90" xfId="397"/>
    <cellStyle name="常规 3 90 2" xfId="398"/>
    <cellStyle name="常规 3 91" xfId="399"/>
    <cellStyle name="常规 3 91 2" xfId="400"/>
    <cellStyle name="常规 3 92" xfId="401"/>
    <cellStyle name="常规 3 92 2" xfId="402"/>
    <cellStyle name="常规 3 93" xfId="403"/>
    <cellStyle name="常规 3 93 2" xfId="404"/>
    <cellStyle name="常规 3 94" xfId="405"/>
    <cellStyle name="常规 3 94 2" xfId="406"/>
    <cellStyle name="常规 3 95" xfId="407"/>
    <cellStyle name="常规 3 95 2" xfId="408"/>
    <cellStyle name="常规 3 96" xfId="409"/>
    <cellStyle name="常规 3 96 2" xfId="410"/>
    <cellStyle name="常规 3 97" xfId="411"/>
    <cellStyle name="常规 3 97 2" xfId="412"/>
    <cellStyle name="常规 3 98" xfId="413"/>
    <cellStyle name="常规 3 98 2" xfId="414"/>
    <cellStyle name="常规 3 99" xfId="415"/>
    <cellStyle name="常规 3 99 2" xfId="416"/>
    <cellStyle name="常规 3_2016成绩登记表" xfId="417"/>
    <cellStyle name="常规 4" xfId="418"/>
    <cellStyle name="常规 5" xfId="419"/>
    <cellStyle name="常规 6" xfId="420"/>
    <cellStyle name="常规 7" xfId="421"/>
    <cellStyle name="常规 8" xfId="422"/>
    <cellStyle name="常规 9" xfId="423"/>
    <cellStyle name="好" xfId="424"/>
    <cellStyle name="好 2" xfId="425"/>
    <cellStyle name="好 2 2" xfId="426"/>
    <cellStyle name="好 2 2 2" xfId="427"/>
    <cellStyle name="好 2 3" xfId="428"/>
    <cellStyle name="好 3" xfId="429"/>
    <cellStyle name="汇总" xfId="430"/>
    <cellStyle name="汇总 2" xfId="431"/>
    <cellStyle name="汇总 2 2" xfId="432"/>
    <cellStyle name="汇总 2 2 2" xfId="433"/>
    <cellStyle name="汇总 2 3" xfId="434"/>
    <cellStyle name="汇总 3" xfId="435"/>
    <cellStyle name="Currency" xfId="436"/>
    <cellStyle name="Currency [0]" xfId="437"/>
    <cellStyle name="计算" xfId="438"/>
    <cellStyle name="计算 2" xfId="439"/>
    <cellStyle name="计算 2 2" xfId="440"/>
    <cellStyle name="计算 2 2 2" xfId="441"/>
    <cellStyle name="计算 2 3" xfId="442"/>
    <cellStyle name="计算 3" xfId="443"/>
    <cellStyle name="检查单元格" xfId="444"/>
    <cellStyle name="检查单元格 2" xfId="445"/>
    <cellStyle name="检查单元格 2 2" xfId="446"/>
    <cellStyle name="检查单元格 2 2 2" xfId="447"/>
    <cellStyle name="检查单元格 2 3" xfId="448"/>
    <cellStyle name="检查单元格 3" xfId="449"/>
    <cellStyle name="解释性文本" xfId="450"/>
    <cellStyle name="解释性文本 2" xfId="451"/>
    <cellStyle name="解释性文本 2 2" xfId="452"/>
    <cellStyle name="解释性文本 2 2 2" xfId="453"/>
    <cellStyle name="解释性文本 2 3" xfId="454"/>
    <cellStyle name="解释性文本 3" xfId="455"/>
    <cellStyle name="警告文本" xfId="456"/>
    <cellStyle name="警告文本 2" xfId="457"/>
    <cellStyle name="警告文本 2 2" xfId="458"/>
    <cellStyle name="警告文本 2 2 2" xfId="459"/>
    <cellStyle name="警告文本 2 3" xfId="460"/>
    <cellStyle name="警告文本 3" xfId="461"/>
    <cellStyle name="链接单元格" xfId="462"/>
    <cellStyle name="链接单元格 2" xfId="463"/>
    <cellStyle name="链接单元格 2 2" xfId="464"/>
    <cellStyle name="链接单元格 2 2 2" xfId="465"/>
    <cellStyle name="链接单元格 2 3" xfId="466"/>
    <cellStyle name="链接单元格 3" xfId="467"/>
    <cellStyle name="Comma" xfId="468"/>
    <cellStyle name="Comma [0]" xfId="469"/>
    <cellStyle name="强调文字颜色 1" xfId="470"/>
    <cellStyle name="强调文字颜色 1 2" xfId="471"/>
    <cellStyle name="强调文字颜色 1 2 2" xfId="472"/>
    <cellStyle name="强调文字颜色 1 2 2 2" xfId="473"/>
    <cellStyle name="强调文字颜色 1 2 3" xfId="474"/>
    <cellStyle name="强调文字颜色 1 3" xfId="475"/>
    <cellStyle name="强调文字颜色 2" xfId="476"/>
    <cellStyle name="强调文字颜色 2 2" xfId="477"/>
    <cellStyle name="强调文字颜色 2 2 2" xfId="478"/>
    <cellStyle name="强调文字颜色 2 2 2 2" xfId="479"/>
    <cellStyle name="强调文字颜色 2 2 3" xfId="480"/>
    <cellStyle name="强调文字颜色 2 3" xfId="481"/>
    <cellStyle name="强调文字颜色 3" xfId="482"/>
    <cellStyle name="强调文字颜色 3 2" xfId="483"/>
    <cellStyle name="强调文字颜色 3 2 2" xfId="484"/>
    <cellStyle name="强调文字颜色 3 2 2 2" xfId="485"/>
    <cellStyle name="强调文字颜色 3 2 3" xfId="486"/>
    <cellStyle name="强调文字颜色 3 3" xfId="487"/>
    <cellStyle name="强调文字颜色 4" xfId="488"/>
    <cellStyle name="强调文字颜色 4 2" xfId="489"/>
    <cellStyle name="强调文字颜色 4 2 2" xfId="490"/>
    <cellStyle name="强调文字颜色 4 2 2 2" xfId="491"/>
    <cellStyle name="强调文字颜色 4 2 3" xfId="492"/>
    <cellStyle name="强调文字颜色 4 3" xfId="493"/>
    <cellStyle name="强调文字颜色 5" xfId="494"/>
    <cellStyle name="强调文字颜色 5 2" xfId="495"/>
    <cellStyle name="强调文字颜色 5 2 2" xfId="496"/>
    <cellStyle name="强调文字颜色 5 2 2 2" xfId="497"/>
    <cellStyle name="强调文字颜色 5 2 3" xfId="498"/>
    <cellStyle name="强调文字颜色 5 3" xfId="499"/>
    <cellStyle name="强调文字颜色 6" xfId="500"/>
    <cellStyle name="强调文字颜色 6 2" xfId="501"/>
    <cellStyle name="强调文字颜色 6 2 2" xfId="502"/>
    <cellStyle name="强调文字颜色 6 2 2 2" xfId="503"/>
    <cellStyle name="强调文字颜色 6 2 3" xfId="504"/>
    <cellStyle name="强调文字颜色 6 3" xfId="505"/>
    <cellStyle name="适中" xfId="506"/>
    <cellStyle name="适中 2" xfId="507"/>
    <cellStyle name="适中 2 2" xfId="508"/>
    <cellStyle name="适中 2 2 2" xfId="509"/>
    <cellStyle name="适中 2 3" xfId="510"/>
    <cellStyle name="适中 3" xfId="511"/>
    <cellStyle name="输出" xfId="512"/>
    <cellStyle name="输出 2" xfId="513"/>
    <cellStyle name="输出 2 2" xfId="514"/>
    <cellStyle name="输出 2 2 2" xfId="515"/>
    <cellStyle name="输出 2 3" xfId="516"/>
    <cellStyle name="输出 3" xfId="517"/>
    <cellStyle name="输入" xfId="518"/>
    <cellStyle name="输入 2" xfId="519"/>
    <cellStyle name="输入 2 2" xfId="520"/>
    <cellStyle name="输入 2 2 2" xfId="521"/>
    <cellStyle name="输入 2 3" xfId="522"/>
    <cellStyle name="输入 3" xfId="523"/>
    <cellStyle name="注释" xfId="524"/>
    <cellStyle name="注释 2" xfId="525"/>
    <cellStyle name="注释 2 2" xfId="526"/>
    <cellStyle name="注释 2 2 2" xfId="527"/>
    <cellStyle name="注释 2 3" xfId="528"/>
    <cellStyle name="注释 3" xfId="5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32"/>
  <sheetViews>
    <sheetView tabSelected="1" zoomScaleSheetLayoutView="115" zoomScalePageLayoutView="0" workbookViewId="0" topLeftCell="A1">
      <selection activeCell="M8" sqref="M8"/>
    </sheetView>
  </sheetViews>
  <sheetFormatPr defaultColWidth="9.00390625" defaultRowHeight="14.25"/>
  <cols>
    <col min="1" max="1" width="23.75390625" style="1" customWidth="1"/>
    <col min="2" max="2" width="15.00390625" style="0" customWidth="1"/>
    <col min="3" max="3" width="8.00390625" style="0" customWidth="1"/>
    <col min="4" max="4" width="7.75390625" style="0" customWidth="1"/>
    <col min="5" max="5" width="7.875" style="0" customWidth="1"/>
    <col min="6" max="6" width="9.75390625" style="0" customWidth="1"/>
    <col min="7" max="7" width="9.625" style="0" customWidth="1"/>
    <col min="8" max="8" width="8.25390625" style="0" customWidth="1"/>
    <col min="9" max="9" width="9.75390625" style="0" customWidth="1"/>
    <col min="10" max="10" width="8.00390625" style="0" customWidth="1"/>
    <col min="11" max="11" width="5.125" style="0" customWidth="1"/>
  </cols>
  <sheetData>
    <row r="1" spans="1:11" ht="20.25" customHeight="1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9.25" thickBot="1">
      <c r="A2" s="25" t="s">
        <v>104</v>
      </c>
      <c r="B2" s="23" t="s">
        <v>103</v>
      </c>
      <c r="C2" s="24" t="s">
        <v>102</v>
      </c>
      <c r="D2" s="24" t="s">
        <v>101</v>
      </c>
      <c r="E2" s="24" t="s">
        <v>100</v>
      </c>
      <c r="F2" s="24" t="s">
        <v>99</v>
      </c>
      <c r="G2" s="24" t="s">
        <v>98</v>
      </c>
      <c r="H2" s="24" t="s">
        <v>97</v>
      </c>
      <c r="I2" s="24" t="s">
        <v>96</v>
      </c>
      <c r="J2" s="23" t="s">
        <v>95</v>
      </c>
      <c r="K2" s="23" t="s">
        <v>94</v>
      </c>
    </row>
    <row r="3" spans="1:11" s="2" customFormat="1" ht="14.25">
      <c r="A3" s="22" t="s">
        <v>69</v>
      </c>
      <c r="B3" s="21" t="s">
        <v>93</v>
      </c>
      <c r="C3" s="21" t="s">
        <v>56</v>
      </c>
      <c r="D3" s="21" t="s">
        <v>71</v>
      </c>
      <c r="E3" s="21" t="s">
        <v>92</v>
      </c>
      <c r="F3" s="20">
        <v>81.86666666666666</v>
      </c>
      <c r="G3" s="20">
        <f aca="true" t="shared" si="0" ref="G3:G32">F3*0.6</f>
        <v>49.12</v>
      </c>
      <c r="H3" s="20">
        <v>86.36</v>
      </c>
      <c r="I3" s="20">
        <f aca="true" t="shared" si="1" ref="I3:I32">H3*0.4</f>
        <v>34.544000000000004</v>
      </c>
      <c r="J3" s="19">
        <f>SUM(I3,G3)</f>
        <v>83.664</v>
      </c>
      <c r="K3" s="18">
        <f aca="true" t="shared" si="2" ref="K3:K11">RANK(J3,$J$3:$J$11)</f>
        <v>1</v>
      </c>
    </row>
    <row r="4" spans="1:11" s="2" customFormat="1" ht="14.25">
      <c r="A4" s="17" t="s">
        <v>69</v>
      </c>
      <c r="B4" s="16" t="s">
        <v>91</v>
      </c>
      <c r="C4" s="16" t="s">
        <v>90</v>
      </c>
      <c r="D4" s="16" t="s">
        <v>60</v>
      </c>
      <c r="E4" s="16" t="s">
        <v>89</v>
      </c>
      <c r="F4" s="15">
        <v>84</v>
      </c>
      <c r="G4" s="15">
        <f t="shared" si="0"/>
        <v>50.4</v>
      </c>
      <c r="H4" s="15">
        <v>82.68</v>
      </c>
      <c r="I4" s="15">
        <f t="shared" si="1"/>
        <v>33.072</v>
      </c>
      <c r="J4" s="14">
        <f>SUM(G4,I4)</f>
        <v>83.47200000000001</v>
      </c>
      <c r="K4" s="13">
        <f t="shared" si="2"/>
        <v>2</v>
      </c>
    </row>
    <row r="5" spans="1:11" s="2" customFormat="1" ht="14.25">
      <c r="A5" s="17" t="s">
        <v>69</v>
      </c>
      <c r="B5" s="16" t="s">
        <v>88</v>
      </c>
      <c r="C5" s="16" t="s">
        <v>49</v>
      </c>
      <c r="D5" s="16" t="s">
        <v>43</v>
      </c>
      <c r="E5" s="16" t="s">
        <v>87</v>
      </c>
      <c r="F5" s="15">
        <v>81.66666666666667</v>
      </c>
      <c r="G5" s="15">
        <f t="shared" si="0"/>
        <v>49</v>
      </c>
      <c r="H5" s="15">
        <v>76.6</v>
      </c>
      <c r="I5" s="15">
        <f t="shared" si="1"/>
        <v>30.64</v>
      </c>
      <c r="J5" s="14">
        <f aca="true" t="shared" si="3" ref="J5:J10">SUM(I5,G5)</f>
        <v>79.64</v>
      </c>
      <c r="K5" s="13">
        <f t="shared" si="2"/>
        <v>3</v>
      </c>
    </row>
    <row r="6" spans="1:11" s="2" customFormat="1" ht="14.25">
      <c r="A6" s="12" t="s">
        <v>69</v>
      </c>
      <c r="B6" s="11" t="s">
        <v>86</v>
      </c>
      <c r="C6" s="11" t="s">
        <v>85</v>
      </c>
      <c r="D6" s="11" t="s">
        <v>48</v>
      </c>
      <c r="E6" s="11" t="s">
        <v>84</v>
      </c>
      <c r="F6" s="10">
        <v>79.2</v>
      </c>
      <c r="G6" s="10">
        <f t="shared" si="0"/>
        <v>47.52</v>
      </c>
      <c r="H6" s="10">
        <v>78.74</v>
      </c>
      <c r="I6" s="10">
        <f t="shared" si="1"/>
        <v>31.496</v>
      </c>
      <c r="J6" s="9">
        <f t="shared" si="3"/>
        <v>79.016</v>
      </c>
      <c r="K6" s="8">
        <f t="shared" si="2"/>
        <v>4</v>
      </c>
    </row>
    <row r="7" spans="1:11" s="2" customFormat="1" ht="14.25">
      <c r="A7" s="12" t="s">
        <v>69</v>
      </c>
      <c r="B7" s="11" t="s">
        <v>83</v>
      </c>
      <c r="C7" s="11" t="s">
        <v>82</v>
      </c>
      <c r="D7" s="11" t="s">
        <v>48</v>
      </c>
      <c r="E7" s="11" t="s">
        <v>81</v>
      </c>
      <c r="F7" s="10">
        <v>78.4</v>
      </c>
      <c r="G7" s="10">
        <f t="shared" si="0"/>
        <v>47.04</v>
      </c>
      <c r="H7" s="10">
        <v>78.66</v>
      </c>
      <c r="I7" s="10">
        <f t="shared" si="1"/>
        <v>31.464</v>
      </c>
      <c r="J7" s="9">
        <f t="shared" si="3"/>
        <v>78.50399999999999</v>
      </c>
      <c r="K7" s="8">
        <f t="shared" si="2"/>
        <v>5</v>
      </c>
    </row>
    <row r="8" spans="1:11" s="2" customFormat="1" ht="14.25">
      <c r="A8" s="12" t="s">
        <v>69</v>
      </c>
      <c r="B8" s="11" t="s">
        <v>80</v>
      </c>
      <c r="C8" s="11" t="s">
        <v>79</v>
      </c>
      <c r="D8" s="11" t="s">
        <v>78</v>
      </c>
      <c r="E8" s="11" t="s">
        <v>77</v>
      </c>
      <c r="F8" s="10">
        <v>75.8</v>
      </c>
      <c r="G8" s="10">
        <f t="shared" si="0"/>
        <v>45.48</v>
      </c>
      <c r="H8" s="10">
        <v>81.06</v>
      </c>
      <c r="I8" s="10">
        <f t="shared" si="1"/>
        <v>32.424</v>
      </c>
      <c r="J8" s="9">
        <f t="shared" si="3"/>
        <v>77.904</v>
      </c>
      <c r="K8" s="8">
        <f t="shared" si="2"/>
        <v>6</v>
      </c>
    </row>
    <row r="9" spans="1:11" s="2" customFormat="1" ht="14.25">
      <c r="A9" s="12" t="s">
        <v>69</v>
      </c>
      <c r="B9" s="11" t="s">
        <v>76</v>
      </c>
      <c r="C9" s="11" t="s">
        <v>75</v>
      </c>
      <c r="D9" s="11" t="s">
        <v>74</v>
      </c>
      <c r="E9" s="11" t="s">
        <v>73</v>
      </c>
      <c r="F9" s="10">
        <v>74.26666666666667</v>
      </c>
      <c r="G9" s="10">
        <f t="shared" si="0"/>
        <v>44.559999999999995</v>
      </c>
      <c r="H9" s="10">
        <v>78</v>
      </c>
      <c r="I9" s="10">
        <f t="shared" si="1"/>
        <v>31.200000000000003</v>
      </c>
      <c r="J9" s="9">
        <f t="shared" si="3"/>
        <v>75.75999999999999</v>
      </c>
      <c r="K9" s="8">
        <f t="shared" si="2"/>
        <v>7</v>
      </c>
    </row>
    <row r="10" spans="1:11" s="2" customFormat="1" ht="14.25">
      <c r="A10" s="12" t="s">
        <v>69</v>
      </c>
      <c r="B10" s="11" t="s">
        <v>72</v>
      </c>
      <c r="C10" s="11" t="s">
        <v>71</v>
      </c>
      <c r="D10" s="11" t="s">
        <v>67</v>
      </c>
      <c r="E10" s="11" t="s">
        <v>70</v>
      </c>
      <c r="F10" s="10">
        <v>74.2</v>
      </c>
      <c r="G10" s="10">
        <f t="shared" si="0"/>
        <v>44.52</v>
      </c>
      <c r="H10" s="10">
        <v>77.66</v>
      </c>
      <c r="I10" s="10">
        <f t="shared" si="1"/>
        <v>31.064</v>
      </c>
      <c r="J10" s="9">
        <f t="shared" si="3"/>
        <v>75.584</v>
      </c>
      <c r="K10" s="8">
        <f t="shared" si="2"/>
        <v>8</v>
      </c>
    </row>
    <row r="11" spans="1:11" s="2" customFormat="1" ht="15" thickBot="1">
      <c r="A11" s="7" t="s">
        <v>69</v>
      </c>
      <c r="B11" s="6" t="s">
        <v>68</v>
      </c>
      <c r="C11" s="6" t="s">
        <v>67</v>
      </c>
      <c r="D11" s="6" t="s">
        <v>38</v>
      </c>
      <c r="E11" s="6" t="s">
        <v>66</v>
      </c>
      <c r="F11" s="5">
        <v>73.53333333333333</v>
      </c>
      <c r="G11" s="5">
        <f t="shared" si="0"/>
        <v>44.12</v>
      </c>
      <c r="H11" s="5">
        <v>61.5</v>
      </c>
      <c r="I11" s="5">
        <f t="shared" si="1"/>
        <v>24.6</v>
      </c>
      <c r="J11" s="4">
        <f>SUM(G11,I11)</f>
        <v>68.72</v>
      </c>
      <c r="K11" s="3">
        <f t="shared" si="2"/>
        <v>9</v>
      </c>
    </row>
    <row r="12" spans="1:11" s="2" customFormat="1" ht="14.25">
      <c r="A12" s="22" t="s">
        <v>31</v>
      </c>
      <c r="B12" s="21" t="s">
        <v>65</v>
      </c>
      <c r="C12" s="21" t="s">
        <v>49</v>
      </c>
      <c r="D12" s="21" t="s">
        <v>64</v>
      </c>
      <c r="E12" s="21" t="s">
        <v>63</v>
      </c>
      <c r="F12" s="20">
        <v>82.26666666666667</v>
      </c>
      <c r="G12" s="20">
        <f t="shared" si="0"/>
        <v>49.36</v>
      </c>
      <c r="H12" s="20">
        <v>83.36</v>
      </c>
      <c r="I12" s="20">
        <f t="shared" si="1"/>
        <v>33.344</v>
      </c>
      <c r="J12" s="19">
        <f>SUM(I12,G12)</f>
        <v>82.70400000000001</v>
      </c>
      <c r="K12" s="18">
        <f aca="true" t="shared" si="4" ref="K12:K23">RANK(J12,$J$12:$J$23)</f>
        <v>1</v>
      </c>
    </row>
    <row r="13" spans="1:11" s="2" customFormat="1" ht="14.25">
      <c r="A13" s="17" t="s">
        <v>31</v>
      </c>
      <c r="B13" s="16" t="s">
        <v>62</v>
      </c>
      <c r="C13" s="16" t="s">
        <v>61</v>
      </c>
      <c r="D13" s="16" t="s">
        <v>60</v>
      </c>
      <c r="E13" s="16" t="s">
        <v>59</v>
      </c>
      <c r="F13" s="15">
        <v>80.93333333333334</v>
      </c>
      <c r="G13" s="15">
        <f t="shared" si="0"/>
        <v>48.56</v>
      </c>
      <c r="H13" s="15">
        <v>84.4</v>
      </c>
      <c r="I13" s="15">
        <f t="shared" si="1"/>
        <v>33.760000000000005</v>
      </c>
      <c r="J13" s="14">
        <f>SUM(I13,G13)</f>
        <v>82.32000000000001</v>
      </c>
      <c r="K13" s="13">
        <f t="shared" si="4"/>
        <v>2</v>
      </c>
    </row>
    <row r="14" spans="1:11" s="2" customFormat="1" ht="14.25">
      <c r="A14" s="17" t="s">
        <v>31</v>
      </c>
      <c r="B14" s="16" t="s">
        <v>58</v>
      </c>
      <c r="C14" s="16" t="s">
        <v>57</v>
      </c>
      <c r="D14" s="16" t="s">
        <v>56</v>
      </c>
      <c r="E14" s="16" t="s">
        <v>55</v>
      </c>
      <c r="F14" s="15">
        <v>84.8</v>
      </c>
      <c r="G14" s="15">
        <f t="shared" si="0"/>
        <v>50.879999999999995</v>
      </c>
      <c r="H14" s="15">
        <v>77.82</v>
      </c>
      <c r="I14" s="15">
        <f t="shared" si="1"/>
        <v>31.128</v>
      </c>
      <c r="J14" s="14">
        <f>SUM(G14,I14)</f>
        <v>82.008</v>
      </c>
      <c r="K14" s="13">
        <f t="shared" si="4"/>
        <v>3</v>
      </c>
    </row>
    <row r="15" spans="1:11" s="2" customFormat="1" ht="14.25">
      <c r="A15" s="17" t="s">
        <v>31</v>
      </c>
      <c r="B15" s="16" t="s">
        <v>54</v>
      </c>
      <c r="C15" s="16" t="s">
        <v>53</v>
      </c>
      <c r="D15" s="16" t="s">
        <v>52</v>
      </c>
      <c r="E15" s="16" t="s">
        <v>51</v>
      </c>
      <c r="F15" s="15">
        <v>79.4</v>
      </c>
      <c r="G15" s="15">
        <f t="shared" si="0"/>
        <v>47.64</v>
      </c>
      <c r="H15" s="15">
        <v>82.78</v>
      </c>
      <c r="I15" s="15">
        <f t="shared" si="1"/>
        <v>33.112</v>
      </c>
      <c r="J15" s="14">
        <f aca="true" t="shared" si="5" ref="J15:J22">SUM(I15,G15)</f>
        <v>80.75200000000001</v>
      </c>
      <c r="K15" s="13">
        <f t="shared" si="4"/>
        <v>4</v>
      </c>
    </row>
    <row r="16" spans="1:11" s="2" customFormat="1" ht="14.25">
      <c r="A16" s="12" t="s">
        <v>31</v>
      </c>
      <c r="B16" s="11" t="s">
        <v>50</v>
      </c>
      <c r="C16" s="11" t="s">
        <v>49</v>
      </c>
      <c r="D16" s="11" t="s">
        <v>48</v>
      </c>
      <c r="E16" s="11" t="s">
        <v>47</v>
      </c>
      <c r="F16" s="10">
        <v>79.46666666666667</v>
      </c>
      <c r="G16" s="10">
        <f t="shared" si="0"/>
        <v>47.68</v>
      </c>
      <c r="H16" s="10">
        <v>82.22</v>
      </c>
      <c r="I16" s="10">
        <f t="shared" si="1"/>
        <v>32.888</v>
      </c>
      <c r="J16" s="9">
        <f t="shared" si="5"/>
        <v>80.568</v>
      </c>
      <c r="K16" s="8">
        <f t="shared" si="4"/>
        <v>5</v>
      </c>
    </row>
    <row r="17" spans="1:11" s="2" customFormat="1" ht="14.25">
      <c r="A17" s="12" t="s">
        <v>31</v>
      </c>
      <c r="B17" s="11" t="s">
        <v>46</v>
      </c>
      <c r="C17" s="11" t="s">
        <v>19</v>
      </c>
      <c r="D17" s="11" t="s">
        <v>29</v>
      </c>
      <c r="E17" s="11" t="s">
        <v>45</v>
      </c>
      <c r="F17" s="10">
        <v>77.53333333333333</v>
      </c>
      <c r="G17" s="10">
        <f t="shared" si="0"/>
        <v>46.519999999999996</v>
      </c>
      <c r="H17" s="10">
        <v>83.62</v>
      </c>
      <c r="I17" s="10">
        <f t="shared" si="1"/>
        <v>33.448</v>
      </c>
      <c r="J17" s="9">
        <f t="shared" si="5"/>
        <v>79.96799999999999</v>
      </c>
      <c r="K17" s="8">
        <f t="shared" si="4"/>
        <v>6</v>
      </c>
    </row>
    <row r="18" spans="1:11" s="2" customFormat="1" ht="14.25">
      <c r="A18" s="12" t="s">
        <v>31</v>
      </c>
      <c r="B18" s="11" t="s">
        <v>44</v>
      </c>
      <c r="C18" s="11" t="s">
        <v>43</v>
      </c>
      <c r="D18" s="11" t="s">
        <v>33</v>
      </c>
      <c r="E18" s="11" t="s">
        <v>42</v>
      </c>
      <c r="F18" s="10">
        <v>77.73333333333333</v>
      </c>
      <c r="G18" s="10">
        <f t="shared" si="0"/>
        <v>46.64</v>
      </c>
      <c r="H18" s="10">
        <v>81.94</v>
      </c>
      <c r="I18" s="10">
        <f t="shared" si="1"/>
        <v>32.776</v>
      </c>
      <c r="J18" s="9">
        <f t="shared" si="5"/>
        <v>79.416</v>
      </c>
      <c r="K18" s="8">
        <f t="shared" si="4"/>
        <v>7</v>
      </c>
    </row>
    <row r="19" spans="1:11" s="2" customFormat="1" ht="14.25">
      <c r="A19" s="12" t="s">
        <v>31</v>
      </c>
      <c r="B19" s="11" t="s">
        <v>41</v>
      </c>
      <c r="C19" s="11" t="s">
        <v>34</v>
      </c>
      <c r="D19" s="11" t="s">
        <v>19</v>
      </c>
      <c r="E19" s="11" t="s">
        <v>40</v>
      </c>
      <c r="F19" s="10">
        <v>78.26666666666667</v>
      </c>
      <c r="G19" s="10">
        <f t="shared" si="0"/>
        <v>46.96</v>
      </c>
      <c r="H19" s="10">
        <v>79.56</v>
      </c>
      <c r="I19" s="10">
        <f t="shared" si="1"/>
        <v>31.824</v>
      </c>
      <c r="J19" s="9">
        <f t="shared" si="5"/>
        <v>78.784</v>
      </c>
      <c r="K19" s="8">
        <f t="shared" si="4"/>
        <v>8</v>
      </c>
    </row>
    <row r="20" spans="1:11" s="2" customFormat="1" ht="14.25">
      <c r="A20" s="12" t="s">
        <v>31</v>
      </c>
      <c r="B20" s="11" t="s">
        <v>39</v>
      </c>
      <c r="C20" s="11" t="s">
        <v>29</v>
      </c>
      <c r="D20" s="11" t="s">
        <v>38</v>
      </c>
      <c r="E20" s="11" t="s">
        <v>37</v>
      </c>
      <c r="F20" s="10">
        <v>76.46666666666667</v>
      </c>
      <c r="G20" s="10">
        <f t="shared" si="0"/>
        <v>45.88</v>
      </c>
      <c r="H20" s="10">
        <v>81.16</v>
      </c>
      <c r="I20" s="10">
        <f t="shared" si="1"/>
        <v>32.464</v>
      </c>
      <c r="J20" s="9">
        <f t="shared" si="5"/>
        <v>78.344</v>
      </c>
      <c r="K20" s="8">
        <f t="shared" si="4"/>
        <v>9</v>
      </c>
    </row>
    <row r="21" spans="1:11" s="2" customFormat="1" ht="14.25">
      <c r="A21" s="12" t="s">
        <v>31</v>
      </c>
      <c r="B21" s="11" t="s">
        <v>36</v>
      </c>
      <c r="C21" s="11" t="s">
        <v>33</v>
      </c>
      <c r="D21" s="11" t="s">
        <v>33</v>
      </c>
      <c r="E21" s="11" t="s">
        <v>33</v>
      </c>
      <c r="F21" s="10">
        <v>76</v>
      </c>
      <c r="G21" s="10">
        <f t="shared" si="0"/>
        <v>45.6</v>
      </c>
      <c r="H21" s="10">
        <v>77.76</v>
      </c>
      <c r="I21" s="10">
        <f t="shared" si="1"/>
        <v>31.104000000000003</v>
      </c>
      <c r="J21" s="9">
        <f t="shared" si="5"/>
        <v>76.70400000000001</v>
      </c>
      <c r="K21" s="8">
        <f t="shared" si="4"/>
        <v>10</v>
      </c>
    </row>
    <row r="22" spans="1:11" s="2" customFormat="1" ht="14.25">
      <c r="A22" s="12" t="s">
        <v>31</v>
      </c>
      <c r="B22" s="11" t="s">
        <v>35</v>
      </c>
      <c r="C22" s="11" t="s">
        <v>34</v>
      </c>
      <c r="D22" s="11" t="s">
        <v>33</v>
      </c>
      <c r="E22" s="11" t="s">
        <v>32</v>
      </c>
      <c r="F22" s="10">
        <v>77.46666666666667</v>
      </c>
      <c r="G22" s="10">
        <f t="shared" si="0"/>
        <v>46.48</v>
      </c>
      <c r="H22" s="10">
        <v>75.46</v>
      </c>
      <c r="I22" s="10">
        <f t="shared" si="1"/>
        <v>30.183999999999997</v>
      </c>
      <c r="J22" s="9">
        <f t="shared" si="5"/>
        <v>76.66399999999999</v>
      </c>
      <c r="K22" s="8">
        <f t="shared" si="4"/>
        <v>11</v>
      </c>
    </row>
    <row r="23" spans="1:11" s="2" customFormat="1" ht="15" thickBot="1">
      <c r="A23" s="7" t="s">
        <v>31</v>
      </c>
      <c r="B23" s="6" t="s">
        <v>30</v>
      </c>
      <c r="C23" s="6" t="s">
        <v>29</v>
      </c>
      <c r="D23" s="6" t="s">
        <v>28</v>
      </c>
      <c r="E23" s="6" t="s">
        <v>27</v>
      </c>
      <c r="F23" s="5">
        <v>75.86666666666666</v>
      </c>
      <c r="G23" s="5">
        <f t="shared" si="0"/>
        <v>45.519999999999996</v>
      </c>
      <c r="H23" s="5">
        <v>75</v>
      </c>
      <c r="I23" s="5">
        <f t="shared" si="1"/>
        <v>30</v>
      </c>
      <c r="J23" s="4">
        <f>SUM(G23,I23)</f>
        <v>75.52</v>
      </c>
      <c r="K23" s="3">
        <f t="shared" si="4"/>
        <v>12</v>
      </c>
    </row>
    <row r="24" spans="1:11" s="2" customFormat="1" ht="14.25">
      <c r="A24" s="22" t="s">
        <v>3</v>
      </c>
      <c r="B24" s="21" t="s">
        <v>26</v>
      </c>
      <c r="C24" s="21" t="s">
        <v>25</v>
      </c>
      <c r="D24" s="21" t="s">
        <v>24</v>
      </c>
      <c r="E24" s="21">
        <f aca="true" t="shared" si="6" ref="E24:E32">C24*0.4+D24*0.6</f>
        <v>112.9</v>
      </c>
      <c r="F24" s="20">
        <f aca="true" t="shared" si="7" ref="F24:F32">E24*2/3</f>
        <v>75.26666666666667</v>
      </c>
      <c r="G24" s="20">
        <f t="shared" si="0"/>
        <v>45.16</v>
      </c>
      <c r="H24" s="20">
        <v>87.9</v>
      </c>
      <c r="I24" s="20">
        <f t="shared" si="1"/>
        <v>35.160000000000004</v>
      </c>
      <c r="J24" s="19">
        <f>SUM(G24,I24)</f>
        <v>80.32</v>
      </c>
      <c r="K24" s="18">
        <f aca="true" t="shared" si="8" ref="K24:K32">RANK(J24,$J$24:$J$32)</f>
        <v>1</v>
      </c>
    </row>
    <row r="25" spans="1:11" s="2" customFormat="1" ht="14.25">
      <c r="A25" s="17" t="s">
        <v>3</v>
      </c>
      <c r="B25" s="16" t="s">
        <v>23</v>
      </c>
      <c r="C25" s="16" t="s">
        <v>16</v>
      </c>
      <c r="D25" s="16" t="s">
        <v>22</v>
      </c>
      <c r="E25" s="16">
        <f t="shared" si="6"/>
        <v>112.5</v>
      </c>
      <c r="F25" s="15">
        <f t="shared" si="7"/>
        <v>75</v>
      </c>
      <c r="G25" s="15">
        <f t="shared" si="0"/>
        <v>45</v>
      </c>
      <c r="H25" s="15">
        <v>84.58</v>
      </c>
      <c r="I25" s="15">
        <f t="shared" si="1"/>
        <v>33.832</v>
      </c>
      <c r="J25" s="14">
        <f aca="true" t="shared" si="9" ref="J25:J30">SUM(I25,G25)</f>
        <v>78.832</v>
      </c>
      <c r="K25" s="13">
        <f t="shared" si="8"/>
        <v>2</v>
      </c>
    </row>
    <row r="26" spans="1:11" s="2" customFormat="1" ht="14.25">
      <c r="A26" s="17" t="s">
        <v>3</v>
      </c>
      <c r="B26" s="16" t="s">
        <v>21</v>
      </c>
      <c r="C26" s="16" t="s">
        <v>20</v>
      </c>
      <c r="D26" s="16" t="s">
        <v>19</v>
      </c>
      <c r="E26" s="16">
        <f t="shared" si="6"/>
        <v>107</v>
      </c>
      <c r="F26" s="15">
        <f t="shared" si="7"/>
        <v>71.33333333333333</v>
      </c>
      <c r="G26" s="15">
        <f t="shared" si="0"/>
        <v>42.8</v>
      </c>
      <c r="H26" s="15">
        <v>89.62</v>
      </c>
      <c r="I26" s="15">
        <f t="shared" si="1"/>
        <v>35.848000000000006</v>
      </c>
      <c r="J26" s="14">
        <f t="shared" si="9"/>
        <v>78.648</v>
      </c>
      <c r="K26" s="13">
        <f t="shared" si="8"/>
        <v>3</v>
      </c>
    </row>
    <row r="27" spans="1:11" s="2" customFormat="1" ht="14.25">
      <c r="A27" s="17" t="s">
        <v>3</v>
      </c>
      <c r="B27" s="16" t="s">
        <v>18</v>
      </c>
      <c r="C27" s="16" t="s">
        <v>17</v>
      </c>
      <c r="D27" s="16" t="s">
        <v>16</v>
      </c>
      <c r="E27" s="16">
        <f t="shared" si="6"/>
        <v>109.30000000000001</v>
      </c>
      <c r="F27" s="15">
        <f t="shared" si="7"/>
        <v>72.86666666666667</v>
      </c>
      <c r="G27" s="15">
        <f t="shared" si="0"/>
        <v>43.720000000000006</v>
      </c>
      <c r="H27" s="15">
        <v>82.64</v>
      </c>
      <c r="I27" s="15">
        <f t="shared" si="1"/>
        <v>33.056000000000004</v>
      </c>
      <c r="J27" s="14">
        <f t="shared" si="9"/>
        <v>76.77600000000001</v>
      </c>
      <c r="K27" s="13">
        <f t="shared" si="8"/>
        <v>4</v>
      </c>
    </row>
    <row r="28" spans="1:11" s="2" customFormat="1" ht="14.25">
      <c r="A28" s="17" t="s">
        <v>3</v>
      </c>
      <c r="B28" s="16" t="s">
        <v>15</v>
      </c>
      <c r="C28" s="16" t="s">
        <v>14</v>
      </c>
      <c r="D28" s="16" t="s">
        <v>13</v>
      </c>
      <c r="E28" s="16">
        <f t="shared" si="6"/>
        <v>106.69999999999999</v>
      </c>
      <c r="F28" s="15">
        <f t="shared" si="7"/>
        <v>71.13333333333333</v>
      </c>
      <c r="G28" s="15">
        <f t="shared" si="0"/>
        <v>42.67999999999999</v>
      </c>
      <c r="H28" s="15">
        <v>74.6</v>
      </c>
      <c r="I28" s="15">
        <f t="shared" si="1"/>
        <v>29.84</v>
      </c>
      <c r="J28" s="14">
        <f t="shared" si="9"/>
        <v>72.52</v>
      </c>
      <c r="K28" s="13">
        <f t="shared" si="8"/>
        <v>5</v>
      </c>
    </row>
    <row r="29" spans="1:11" s="2" customFormat="1" ht="14.25">
      <c r="A29" s="12" t="s">
        <v>3</v>
      </c>
      <c r="B29" s="11" t="s">
        <v>12</v>
      </c>
      <c r="C29" s="11" t="s">
        <v>11</v>
      </c>
      <c r="D29" s="11" t="s">
        <v>10</v>
      </c>
      <c r="E29" s="11">
        <f t="shared" si="6"/>
        <v>95.3</v>
      </c>
      <c r="F29" s="10">
        <f t="shared" si="7"/>
        <v>63.53333333333333</v>
      </c>
      <c r="G29" s="10">
        <f t="shared" si="0"/>
        <v>38.12</v>
      </c>
      <c r="H29" s="10">
        <v>77.42</v>
      </c>
      <c r="I29" s="10">
        <f t="shared" si="1"/>
        <v>30.968000000000004</v>
      </c>
      <c r="J29" s="9">
        <f t="shared" si="9"/>
        <v>69.088</v>
      </c>
      <c r="K29" s="8">
        <f t="shared" si="8"/>
        <v>6</v>
      </c>
    </row>
    <row r="30" spans="1:11" s="2" customFormat="1" ht="14.25">
      <c r="A30" s="12" t="s">
        <v>3</v>
      </c>
      <c r="B30" s="11" t="s">
        <v>9</v>
      </c>
      <c r="C30" s="11" t="s">
        <v>8</v>
      </c>
      <c r="D30" s="11" t="s">
        <v>7</v>
      </c>
      <c r="E30" s="11">
        <f t="shared" si="6"/>
        <v>85.9</v>
      </c>
      <c r="F30" s="10">
        <f t="shared" si="7"/>
        <v>57.26666666666667</v>
      </c>
      <c r="G30" s="10">
        <f t="shared" si="0"/>
        <v>34.36</v>
      </c>
      <c r="H30" s="10">
        <v>82</v>
      </c>
      <c r="I30" s="10">
        <f t="shared" si="1"/>
        <v>32.800000000000004</v>
      </c>
      <c r="J30" s="9">
        <f t="shared" si="9"/>
        <v>67.16</v>
      </c>
      <c r="K30" s="8">
        <f t="shared" si="8"/>
        <v>7</v>
      </c>
    </row>
    <row r="31" spans="1:11" s="2" customFormat="1" ht="14.25">
      <c r="A31" s="12" t="s">
        <v>3</v>
      </c>
      <c r="B31" s="11" t="s">
        <v>6</v>
      </c>
      <c r="C31" s="11" t="s">
        <v>5</v>
      </c>
      <c r="D31" s="11" t="s">
        <v>4</v>
      </c>
      <c r="E31" s="11">
        <f t="shared" si="6"/>
        <v>76.6</v>
      </c>
      <c r="F31" s="10">
        <f t="shared" si="7"/>
        <v>51.06666666666666</v>
      </c>
      <c r="G31" s="10">
        <f t="shared" si="0"/>
        <v>30.639999999999997</v>
      </c>
      <c r="H31" s="10">
        <v>78.1</v>
      </c>
      <c r="I31" s="10">
        <f t="shared" si="1"/>
        <v>31.24</v>
      </c>
      <c r="J31" s="9">
        <f>SUM(G31,I31)</f>
        <v>61.879999999999995</v>
      </c>
      <c r="K31" s="8">
        <f t="shared" si="8"/>
        <v>8</v>
      </c>
    </row>
    <row r="32" spans="1:11" s="2" customFormat="1" ht="15" thickBot="1">
      <c r="A32" s="7" t="s">
        <v>3</v>
      </c>
      <c r="B32" s="6" t="s">
        <v>2</v>
      </c>
      <c r="C32" s="6" t="s">
        <v>1</v>
      </c>
      <c r="D32" s="6" t="s">
        <v>0</v>
      </c>
      <c r="E32" s="6">
        <f t="shared" si="6"/>
        <v>98.6</v>
      </c>
      <c r="F32" s="5">
        <f t="shared" si="7"/>
        <v>65.73333333333333</v>
      </c>
      <c r="G32" s="5">
        <f t="shared" si="0"/>
        <v>39.44</v>
      </c>
      <c r="H32" s="5">
        <v>0</v>
      </c>
      <c r="I32" s="5">
        <f t="shared" si="1"/>
        <v>0</v>
      </c>
      <c r="J32" s="4">
        <f>SUM(I32,G32)</f>
        <v>39.44</v>
      </c>
      <c r="K32" s="3">
        <f t="shared" si="8"/>
        <v>9</v>
      </c>
    </row>
  </sheetData>
  <sheetProtection/>
  <mergeCells count="1">
    <mergeCell ref="A1:K1"/>
  </mergeCells>
  <printOptions horizontalCentered="1"/>
  <pageMargins left="0.3937007874015748" right="0.3937007874015748" top="0.7874015748031497" bottom="0.3937007874015748" header="0.5118110236220472" footer="0.5118110236220472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2017-06-19T02:14:09Z</cp:lastPrinted>
  <dcterms:created xsi:type="dcterms:W3CDTF">2017-06-19T02:11:47Z</dcterms:created>
  <dcterms:modified xsi:type="dcterms:W3CDTF">2017-06-19T10:55:19Z</dcterms:modified>
  <cp:category/>
  <cp:version/>
  <cp:contentType/>
  <cp:contentStatus/>
</cp:coreProperties>
</file>