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取人员公示" sheetId="1" r:id="rId1"/>
  </sheets>
  <definedNames/>
  <calcPr fullCalcOnLoad="1"/>
</workbook>
</file>

<file path=xl/sharedStrings.xml><?xml version="1.0" encoding="utf-8"?>
<sst xmlns="http://schemas.openxmlformats.org/spreadsheetml/2006/main" count="251" uniqueCount="155">
  <si>
    <t>姓名</t>
  </si>
  <si>
    <t>身份证号</t>
  </si>
  <si>
    <t>李新瑞</t>
  </si>
  <si>
    <t>62282419940126166X</t>
  </si>
  <si>
    <t>胡勤博</t>
  </si>
  <si>
    <t>622826199003192171</t>
  </si>
  <si>
    <t>赵文文</t>
  </si>
  <si>
    <t>62282419930602106X</t>
  </si>
  <si>
    <t>622826198909191912</t>
  </si>
  <si>
    <t>杨婷婷</t>
  </si>
  <si>
    <t>622821199203121229</t>
  </si>
  <si>
    <t>622822199106094122</t>
  </si>
  <si>
    <t>李霞霞</t>
  </si>
  <si>
    <t>622822199308022522</t>
  </si>
  <si>
    <t>白红红</t>
  </si>
  <si>
    <t>622801198707142023</t>
  </si>
  <si>
    <t>张海燕</t>
  </si>
  <si>
    <t>622821199105032169</t>
  </si>
  <si>
    <t>第五洋洋</t>
  </si>
  <si>
    <t>622826199603163729</t>
  </si>
  <si>
    <t>622822199504304527</t>
  </si>
  <si>
    <t>敬小翠</t>
  </si>
  <si>
    <t>622822198901020021</t>
  </si>
  <si>
    <t>包芳杰</t>
  </si>
  <si>
    <t>622821199012181923</t>
  </si>
  <si>
    <t>刘向超</t>
  </si>
  <si>
    <t>622826199108080264</t>
  </si>
  <si>
    <t>刘春蕊</t>
  </si>
  <si>
    <t>622801199402191443</t>
  </si>
  <si>
    <t>622822199601232537</t>
  </si>
  <si>
    <t>622824199205070487</t>
  </si>
  <si>
    <t>张沙沙</t>
  </si>
  <si>
    <t>622822199301252149</t>
  </si>
  <si>
    <t>622822199203130324</t>
  </si>
  <si>
    <t>性别</t>
  </si>
  <si>
    <t>翟亚萍</t>
  </si>
  <si>
    <t>622801199302260827</t>
  </si>
  <si>
    <t>622827199303180320</t>
  </si>
  <si>
    <t>622827199302284160</t>
  </si>
  <si>
    <t>李春凤</t>
  </si>
  <si>
    <t>622827199209052525</t>
  </si>
  <si>
    <t>622827199203164913</t>
  </si>
  <si>
    <t>亢志立</t>
  </si>
  <si>
    <t>622826199407133928</t>
  </si>
  <si>
    <t>王苗苗</t>
  </si>
  <si>
    <t>622826199401161063</t>
  </si>
  <si>
    <t>622826199308214124</t>
  </si>
  <si>
    <t>622826199203030222</t>
  </si>
  <si>
    <t>朱瑞瑞</t>
  </si>
  <si>
    <t>622824199602210041</t>
  </si>
  <si>
    <t>李来静</t>
  </si>
  <si>
    <t>622824199409260928</t>
  </si>
  <si>
    <t>622824199303100643</t>
  </si>
  <si>
    <t>王苗娟</t>
  </si>
  <si>
    <t>622824199210090925</t>
  </si>
  <si>
    <t>段妮妮</t>
  </si>
  <si>
    <t>622822199009102127</t>
  </si>
  <si>
    <t>曹彦玲</t>
  </si>
  <si>
    <t>622801199306221227</t>
  </si>
  <si>
    <t>序
号</t>
  </si>
  <si>
    <t>笔试成绩</t>
  </si>
  <si>
    <t>面试成绩</t>
  </si>
  <si>
    <t>加分</t>
  </si>
  <si>
    <t>分数</t>
  </si>
  <si>
    <t>占80%
分数</t>
  </si>
  <si>
    <t>占20%
分数</t>
  </si>
  <si>
    <t>备注</t>
  </si>
  <si>
    <t>总成绩
（取整数）</t>
  </si>
  <si>
    <t>男</t>
  </si>
  <si>
    <t>62282419930710019X</t>
  </si>
  <si>
    <t>侯丽丽</t>
  </si>
  <si>
    <t>女</t>
  </si>
  <si>
    <t>622824197504040166</t>
  </si>
  <si>
    <t>牛永社</t>
  </si>
  <si>
    <t>男</t>
  </si>
  <si>
    <t>622822198001050719</t>
  </si>
  <si>
    <t>米银平</t>
  </si>
  <si>
    <t>622701198403100582</t>
  </si>
  <si>
    <t>序
号</t>
  </si>
  <si>
    <t>性别</t>
  </si>
  <si>
    <t>笔试成绩</t>
  </si>
  <si>
    <t>面试成绩</t>
  </si>
  <si>
    <t>总成绩
（取整数）</t>
  </si>
  <si>
    <t>备注</t>
  </si>
  <si>
    <t>分数</t>
  </si>
  <si>
    <t>加分</t>
  </si>
  <si>
    <t>崔艳妮</t>
  </si>
  <si>
    <t>女</t>
  </si>
  <si>
    <t>622824197211040189</t>
  </si>
  <si>
    <t>刘亮亮</t>
  </si>
  <si>
    <t>622826198703052159</t>
  </si>
  <si>
    <t>622824197109140167</t>
  </si>
  <si>
    <t>樊菊红</t>
  </si>
  <si>
    <t>622824197503260028</t>
  </si>
  <si>
    <t>622826199405172122</t>
  </si>
  <si>
    <t>张翠翠</t>
  </si>
  <si>
    <t>622826199203034311</t>
  </si>
  <si>
    <t>序
号</t>
  </si>
  <si>
    <t>姓名</t>
  </si>
  <si>
    <t>性别</t>
  </si>
  <si>
    <t>身份证号</t>
  </si>
  <si>
    <t>备注</t>
  </si>
  <si>
    <t>622824199405090925</t>
  </si>
  <si>
    <t>王雯天</t>
  </si>
  <si>
    <t>622826199404163347</t>
  </si>
  <si>
    <t>樊淑转</t>
  </si>
  <si>
    <t>622821199309101242</t>
  </si>
  <si>
    <t>齐悦彤</t>
  </si>
  <si>
    <t>622824199303160160</t>
  </si>
  <si>
    <t>水娅妮</t>
  </si>
  <si>
    <t>622824199006170485</t>
  </si>
  <si>
    <t>姓名</t>
  </si>
  <si>
    <t>身份证号</t>
  </si>
  <si>
    <t>殷博文</t>
  </si>
  <si>
    <t>622822199301211726</t>
  </si>
  <si>
    <t>陶淑霞</t>
  </si>
  <si>
    <t>622822199003042127</t>
  </si>
  <si>
    <t>罗咏霞</t>
  </si>
  <si>
    <t>622826199211143729</t>
  </si>
  <si>
    <t>李福丽</t>
  </si>
  <si>
    <t>622827199202252743</t>
  </si>
  <si>
    <t>占80%
分数</t>
  </si>
  <si>
    <t>占20%
分数</t>
  </si>
  <si>
    <t>临床专业拟录取人员（16人）</t>
  </si>
  <si>
    <t>中医专业拟录取人员（5人）</t>
  </si>
  <si>
    <t>医学影像专业拟录取人员（4人）</t>
  </si>
  <si>
    <t>医学检验专业拟录取人员（5人）</t>
  </si>
  <si>
    <t>口腔医学专业拟录取人员（4人）</t>
  </si>
  <si>
    <t>康复针推专业拟录取人员（4人）</t>
  </si>
  <si>
    <t>护理专业拟录取人员（15人）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</si>
  <si>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</si>
  <si>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娜</t>
    </r>
  </si>
  <si>
    <r>
      <t>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苗</t>
    </r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</si>
  <si>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飞</t>
    </r>
  </si>
  <si>
    <r>
      <t>琚</t>
    </r>
    <r>
      <rPr>
        <sz val="10"/>
        <rFont val="Times New Roman"/>
        <family val="1"/>
      </rPr>
      <t xml:space="preserve">    </t>
    </r>
    <r>
      <rPr>
        <sz val="10"/>
        <rFont val="黑体"/>
        <family val="0"/>
      </rPr>
      <t>琪</t>
    </r>
  </si>
  <si>
    <r>
      <t>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璇</t>
    </r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</si>
  <si>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黑体"/>
        <family val="0"/>
      </rPr>
      <t>星</t>
    </r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</si>
  <si>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霄</t>
    </r>
  </si>
  <si>
    <r>
      <t>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媛</t>
    </r>
  </si>
  <si>
    <r>
      <t>邓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钿</t>
    </r>
  </si>
  <si>
    <r>
      <t>曹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盼</t>
    </r>
  </si>
  <si>
    <r>
      <t>米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晶</t>
    </r>
  </si>
  <si>
    <r>
      <t>杨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婷</t>
    </r>
  </si>
  <si>
    <t>郝仪玲</t>
  </si>
  <si>
    <r>
      <t>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敏</t>
    </r>
  </si>
  <si>
    <r>
      <t>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丹</t>
    </r>
  </si>
  <si>
    <t>报考前取得临床执业助理医师
资格证，免笔试</t>
  </si>
  <si>
    <t>报考后通过国家执业资格考试加分</t>
  </si>
  <si>
    <t>报考后通过国家执业资格考试加分</t>
  </si>
  <si>
    <t>报考后通过国家执业资格考试加分</t>
  </si>
  <si>
    <t>报考前取得临床执业医师资格证
免笔试</t>
  </si>
  <si>
    <t>报考前取得中医执业医师资格证
免笔试</t>
  </si>
  <si>
    <t>报考前取得中医执业医师资格证
免笔试</t>
  </si>
  <si>
    <t>通过国家执业资格考试加分</t>
  </si>
  <si>
    <t>合水县紧缺卫生专业技术人员公开招聘拟录取人员公示表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</si>
</sst>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.0_);[Red]\(0.0\)"/>
    <numFmt numFmtId="180" formatCode="0_);[Red]\(0\)"/>
    <numFmt numFmtId="181" formatCode="0_ 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24"/>
      <name val="方正小标宋简体"/>
      <family val="0"/>
    </font>
    <font>
      <sz val="18"/>
      <name val="黑体"/>
      <family val="0"/>
    </font>
    <font>
      <b/>
      <sz val="11"/>
      <name val="宋体"/>
      <family val="0"/>
    </font>
    <font>
      <sz val="2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6" fontId="19" fillId="0" borderId="15" xfId="0" applyNumberFormat="1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 wrapText="1"/>
    </xf>
    <xf numFmtId="178" fontId="19" fillId="0" borderId="15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Border="1" applyAlignment="1">
      <alignment horizontal="center" vertical="center" wrapText="1"/>
    </xf>
    <xf numFmtId="180" fontId="20" fillId="0" borderId="16" xfId="0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quotePrefix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 quotePrefix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 quotePrefix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8" fontId="24" fillId="0" borderId="15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quotePrefix="1">
      <alignment horizontal="center" vertical="center" wrapText="1"/>
    </xf>
    <xf numFmtId="176" fontId="19" fillId="0" borderId="20" xfId="0" applyNumberFormat="1" applyFont="1" applyFill="1" applyBorder="1" applyAlignment="1">
      <alignment horizontal="center" vertical="center" wrapText="1"/>
    </xf>
    <xf numFmtId="178" fontId="19" fillId="0" borderId="20" xfId="0" applyNumberFormat="1" applyFont="1" applyBorder="1" applyAlignment="1">
      <alignment horizontal="center" vertical="center" wrapText="1"/>
    </xf>
    <xf numFmtId="178" fontId="19" fillId="0" borderId="20" xfId="0" applyNumberFormat="1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80" fontId="20" fillId="0" borderId="27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180" fontId="24" fillId="0" borderId="31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28575</xdr:rowOff>
    </xdr:from>
    <xdr:to>
      <xdr:col>5</xdr:col>
      <xdr:colOff>819150</xdr:colOff>
      <xdr:row>7</xdr:row>
      <xdr:rowOff>304800</xdr:rowOff>
    </xdr:to>
    <xdr:sp>
      <xdr:nvSpPr>
        <xdr:cNvPr id="1" name="Line 1"/>
        <xdr:cNvSpPr>
          <a:spLocks/>
        </xdr:cNvSpPr>
      </xdr:nvSpPr>
      <xdr:spPr>
        <a:xfrm>
          <a:off x="3400425" y="1962150"/>
          <a:ext cx="14954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28575</xdr:rowOff>
    </xdr:from>
    <xdr:to>
      <xdr:col>9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5734050" y="1962150"/>
          <a:ext cx="13716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6</xdr:col>
      <xdr:colOff>9525</xdr:colOff>
      <xdr:row>27</xdr:row>
      <xdr:rowOff>285750</xdr:rowOff>
    </xdr:to>
    <xdr:sp>
      <xdr:nvSpPr>
        <xdr:cNvPr id="3" name="Line 3"/>
        <xdr:cNvSpPr>
          <a:spLocks/>
        </xdr:cNvSpPr>
      </xdr:nvSpPr>
      <xdr:spPr>
        <a:xfrm>
          <a:off x="3381375" y="8124825"/>
          <a:ext cx="1533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19050</xdr:rowOff>
    </xdr:from>
    <xdr:to>
      <xdr:col>9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>
          <a:off x="5743575" y="8134350"/>
          <a:ext cx="13620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115" zoomScaleNormal="115" zoomScaleSheetLayoutView="115" workbookViewId="0" topLeftCell="A70">
      <selection activeCell="I9" sqref="I9"/>
    </sheetView>
  </sheetViews>
  <sheetFormatPr defaultColWidth="9.00390625" defaultRowHeight="14.25"/>
  <cols>
    <col min="1" max="1" width="5.375" style="32" customWidth="1"/>
    <col min="2" max="2" width="9.50390625" style="26" customWidth="1"/>
    <col min="3" max="3" width="7.50390625" style="26" customWidth="1"/>
    <col min="4" max="4" width="21.875" style="26" customWidth="1"/>
    <col min="5" max="5" width="9.25390625" style="33" customWidth="1"/>
    <col min="6" max="6" width="10.875" style="34" customWidth="1"/>
    <col min="7" max="7" width="10.75390625" style="33" customWidth="1"/>
    <col min="8" max="8" width="7.375" style="33" customWidth="1"/>
    <col min="9" max="9" width="10.75390625" style="35" customWidth="1"/>
    <col min="10" max="10" width="12.00390625" style="36" customWidth="1"/>
    <col min="11" max="11" width="26.125" style="26" customWidth="1"/>
    <col min="12" max="16384" width="9.00390625" style="26" customWidth="1"/>
  </cols>
  <sheetData>
    <row r="1" spans="1:11" ht="62.25" customHeight="1">
      <c r="A1" s="96" t="s">
        <v>154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36.75" customHeight="1" thickBot="1">
      <c r="A2" s="90" t="s">
        <v>123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4.75" customHeight="1">
      <c r="A3" s="79" t="s">
        <v>59</v>
      </c>
      <c r="B3" s="80" t="s">
        <v>0</v>
      </c>
      <c r="C3" s="80" t="s">
        <v>34</v>
      </c>
      <c r="D3" s="85" t="s">
        <v>1</v>
      </c>
      <c r="E3" s="79" t="s">
        <v>60</v>
      </c>
      <c r="F3" s="81"/>
      <c r="G3" s="79" t="s">
        <v>61</v>
      </c>
      <c r="H3" s="80"/>
      <c r="I3" s="81"/>
      <c r="J3" s="82" t="s">
        <v>67</v>
      </c>
      <c r="K3" s="88" t="s">
        <v>66</v>
      </c>
    </row>
    <row r="4" spans="1:11" ht="28.5" customHeight="1" thickBot="1">
      <c r="A4" s="98"/>
      <c r="B4" s="99"/>
      <c r="C4" s="99"/>
      <c r="D4" s="100"/>
      <c r="E4" s="39" t="s">
        <v>63</v>
      </c>
      <c r="F4" s="55" t="s">
        <v>64</v>
      </c>
      <c r="G4" s="39" t="s">
        <v>63</v>
      </c>
      <c r="H4" s="40" t="s">
        <v>62</v>
      </c>
      <c r="I4" s="57" t="s">
        <v>65</v>
      </c>
      <c r="J4" s="83"/>
      <c r="K4" s="95"/>
    </row>
    <row r="5" spans="1:11" ht="26.25" customHeight="1">
      <c r="A5" s="41">
        <v>1</v>
      </c>
      <c r="B5" s="1" t="s">
        <v>136</v>
      </c>
      <c r="C5" s="27" t="s">
        <v>68</v>
      </c>
      <c r="D5" s="50" t="s">
        <v>69</v>
      </c>
      <c r="E5" s="101"/>
      <c r="F5" s="102"/>
      <c r="G5" s="58">
        <v>80</v>
      </c>
      <c r="H5" s="77"/>
      <c r="I5" s="102"/>
      <c r="J5" s="71">
        <v>80</v>
      </c>
      <c r="K5" s="74" t="s">
        <v>146</v>
      </c>
    </row>
    <row r="6" spans="1:11" ht="27" customHeight="1">
      <c r="A6" s="43">
        <v>2</v>
      </c>
      <c r="B6" s="1" t="s">
        <v>70</v>
      </c>
      <c r="C6" s="27" t="s">
        <v>71</v>
      </c>
      <c r="D6" s="51" t="s">
        <v>72</v>
      </c>
      <c r="E6" s="103"/>
      <c r="F6" s="76"/>
      <c r="G6" s="4">
        <v>75.3</v>
      </c>
      <c r="H6" s="78"/>
      <c r="I6" s="76"/>
      <c r="J6" s="17">
        <v>75</v>
      </c>
      <c r="K6" s="75" t="s">
        <v>150</v>
      </c>
    </row>
    <row r="7" spans="1:11" ht="27" customHeight="1">
      <c r="A7" s="43">
        <v>3</v>
      </c>
      <c r="B7" s="1" t="s">
        <v>73</v>
      </c>
      <c r="C7" s="27" t="s">
        <v>74</v>
      </c>
      <c r="D7" s="51" t="s">
        <v>75</v>
      </c>
      <c r="E7" s="103"/>
      <c r="F7" s="76"/>
      <c r="G7" s="4">
        <v>74</v>
      </c>
      <c r="H7" s="78"/>
      <c r="I7" s="76"/>
      <c r="J7" s="17">
        <v>74</v>
      </c>
      <c r="K7" s="75" t="s">
        <v>150</v>
      </c>
    </row>
    <row r="8" spans="1:11" ht="25.5" customHeight="1">
      <c r="A8" s="43">
        <v>4</v>
      </c>
      <c r="B8" s="1" t="s">
        <v>76</v>
      </c>
      <c r="C8" s="27" t="s">
        <v>71</v>
      </c>
      <c r="D8" s="51" t="s">
        <v>77</v>
      </c>
      <c r="E8" s="103"/>
      <c r="F8" s="76"/>
      <c r="G8" s="4">
        <v>73</v>
      </c>
      <c r="H8" s="78"/>
      <c r="I8" s="76"/>
      <c r="J8" s="17">
        <v>73</v>
      </c>
      <c r="K8" s="75" t="s">
        <v>150</v>
      </c>
    </row>
    <row r="9" spans="1:11" ht="22.5" customHeight="1">
      <c r="A9" s="43">
        <v>5</v>
      </c>
      <c r="B9" s="27" t="s">
        <v>143</v>
      </c>
      <c r="C9" s="27" t="str">
        <f aca="true" t="shared" si="0" ref="C9:C20">IF(LEN(D9)=15,IF(MOD(VALUE(RIGHT(D9,3)),2)=0,"女","男"),IF(LEN(D9)=18,IF(MOD(VALUE(MID(D9,15,3)),2)=0,"女","男"),"身份证错"))</f>
        <v>女</v>
      </c>
      <c r="D9" s="52" t="s">
        <v>20</v>
      </c>
      <c r="E9" s="2">
        <v>85</v>
      </c>
      <c r="F9" s="6">
        <f aca="true" t="shared" si="1" ref="F9:F20">E9*0.8</f>
        <v>68</v>
      </c>
      <c r="G9" s="4">
        <v>78</v>
      </c>
      <c r="H9" s="1">
        <v>30</v>
      </c>
      <c r="I9" s="8">
        <f aca="true" t="shared" si="2" ref="I9:I20">(G9+H9)*0.2</f>
        <v>21.6</v>
      </c>
      <c r="J9" s="17">
        <f aca="true" t="shared" si="3" ref="J9:J20">F9+I9</f>
        <v>89.6</v>
      </c>
      <c r="K9" s="68" t="s">
        <v>149</v>
      </c>
    </row>
    <row r="10" spans="1:11" ht="22.5" customHeight="1">
      <c r="A10" s="43">
        <v>6</v>
      </c>
      <c r="B10" s="1" t="s">
        <v>12</v>
      </c>
      <c r="C10" s="27" t="str">
        <f t="shared" si="0"/>
        <v>女</v>
      </c>
      <c r="D10" s="52" t="s">
        <v>13</v>
      </c>
      <c r="E10" s="2">
        <v>83</v>
      </c>
      <c r="F10" s="6">
        <f t="shared" si="1"/>
        <v>66.4</v>
      </c>
      <c r="G10" s="4">
        <v>78.2</v>
      </c>
      <c r="H10" s="1">
        <v>30</v>
      </c>
      <c r="I10" s="8">
        <f t="shared" si="2"/>
        <v>21.64</v>
      </c>
      <c r="J10" s="17">
        <f t="shared" si="3"/>
        <v>88.04</v>
      </c>
      <c r="K10" s="68" t="s">
        <v>149</v>
      </c>
    </row>
    <row r="11" spans="1:11" ht="22.5" customHeight="1">
      <c r="A11" s="43">
        <v>7</v>
      </c>
      <c r="B11" s="1" t="s">
        <v>135</v>
      </c>
      <c r="C11" s="27" t="str">
        <f t="shared" si="0"/>
        <v>女</v>
      </c>
      <c r="D11" s="52" t="s">
        <v>11</v>
      </c>
      <c r="E11" s="2">
        <v>79</v>
      </c>
      <c r="F11" s="6">
        <f t="shared" si="1"/>
        <v>63.2</v>
      </c>
      <c r="G11" s="4">
        <v>81.4</v>
      </c>
      <c r="H11" s="1">
        <v>30</v>
      </c>
      <c r="I11" s="8">
        <f t="shared" si="2"/>
        <v>22.28</v>
      </c>
      <c r="J11" s="17">
        <f t="shared" si="3"/>
        <v>85.48</v>
      </c>
      <c r="K11" s="68" t="s">
        <v>148</v>
      </c>
    </row>
    <row r="12" spans="1:11" ht="22.5" customHeight="1">
      <c r="A12" s="43">
        <v>8</v>
      </c>
      <c r="B12" s="1" t="s">
        <v>14</v>
      </c>
      <c r="C12" s="27" t="str">
        <f t="shared" si="0"/>
        <v>女</v>
      </c>
      <c r="D12" s="52" t="s">
        <v>15</v>
      </c>
      <c r="E12" s="2">
        <v>81</v>
      </c>
      <c r="F12" s="6">
        <f t="shared" si="1"/>
        <v>64.8</v>
      </c>
      <c r="G12" s="4">
        <v>66.4</v>
      </c>
      <c r="H12" s="1">
        <v>30</v>
      </c>
      <c r="I12" s="8">
        <f t="shared" si="2"/>
        <v>19.28</v>
      </c>
      <c r="J12" s="17">
        <f t="shared" si="3"/>
        <v>84.08</v>
      </c>
      <c r="K12" s="68" t="s">
        <v>147</v>
      </c>
    </row>
    <row r="13" spans="1:11" ht="22.5" customHeight="1">
      <c r="A13" s="43">
        <v>9</v>
      </c>
      <c r="B13" s="1" t="s">
        <v>4</v>
      </c>
      <c r="C13" s="27" t="str">
        <f t="shared" si="0"/>
        <v>男</v>
      </c>
      <c r="D13" s="52" t="s">
        <v>5</v>
      </c>
      <c r="E13" s="2">
        <v>75</v>
      </c>
      <c r="F13" s="6">
        <f t="shared" si="1"/>
        <v>60</v>
      </c>
      <c r="G13" s="4">
        <v>84.2</v>
      </c>
      <c r="H13" s="1">
        <v>30</v>
      </c>
      <c r="I13" s="8">
        <f t="shared" si="2"/>
        <v>22.840000000000003</v>
      </c>
      <c r="J13" s="17">
        <f t="shared" si="3"/>
        <v>82.84</v>
      </c>
      <c r="K13" s="68" t="s">
        <v>147</v>
      </c>
    </row>
    <row r="14" spans="1:11" ht="22.5" customHeight="1">
      <c r="A14" s="43">
        <v>10</v>
      </c>
      <c r="B14" s="1" t="s">
        <v>2</v>
      </c>
      <c r="C14" s="27" t="str">
        <f t="shared" si="0"/>
        <v>女</v>
      </c>
      <c r="D14" s="53" t="s">
        <v>3</v>
      </c>
      <c r="E14" s="2">
        <v>79</v>
      </c>
      <c r="F14" s="6">
        <f t="shared" si="1"/>
        <v>63.2</v>
      </c>
      <c r="G14" s="4">
        <v>85.6</v>
      </c>
      <c r="H14" s="1">
        <v>0</v>
      </c>
      <c r="I14" s="8">
        <f t="shared" si="2"/>
        <v>17.12</v>
      </c>
      <c r="J14" s="17">
        <f t="shared" si="3"/>
        <v>80.32000000000001</v>
      </c>
      <c r="K14" s="69"/>
    </row>
    <row r="15" spans="1:11" ht="22.5" customHeight="1">
      <c r="A15" s="43">
        <v>11</v>
      </c>
      <c r="B15" s="1" t="s">
        <v>21</v>
      </c>
      <c r="C15" s="27" t="str">
        <f t="shared" si="0"/>
        <v>女</v>
      </c>
      <c r="D15" s="52" t="s">
        <v>22</v>
      </c>
      <c r="E15" s="2">
        <v>72</v>
      </c>
      <c r="F15" s="6">
        <f t="shared" si="1"/>
        <v>57.6</v>
      </c>
      <c r="G15" s="4">
        <v>82.8</v>
      </c>
      <c r="H15" s="1">
        <v>30</v>
      </c>
      <c r="I15" s="8">
        <f t="shared" si="2"/>
        <v>22.560000000000002</v>
      </c>
      <c r="J15" s="17">
        <f t="shared" si="3"/>
        <v>80.16</v>
      </c>
      <c r="K15" s="68" t="s">
        <v>147</v>
      </c>
    </row>
    <row r="16" spans="1:11" ht="22.5" customHeight="1">
      <c r="A16" s="43">
        <v>12</v>
      </c>
      <c r="B16" s="1" t="s">
        <v>6</v>
      </c>
      <c r="C16" s="27" t="str">
        <f t="shared" si="0"/>
        <v>女</v>
      </c>
      <c r="D16" s="53" t="s">
        <v>7</v>
      </c>
      <c r="E16" s="2">
        <v>77</v>
      </c>
      <c r="F16" s="6">
        <f t="shared" si="1"/>
        <v>61.6</v>
      </c>
      <c r="G16" s="4">
        <v>80</v>
      </c>
      <c r="H16" s="1">
        <v>0</v>
      </c>
      <c r="I16" s="8">
        <f t="shared" si="2"/>
        <v>16</v>
      </c>
      <c r="J16" s="17">
        <f t="shared" si="3"/>
        <v>77.6</v>
      </c>
      <c r="K16" s="69"/>
    </row>
    <row r="17" spans="1:11" ht="22.5" customHeight="1">
      <c r="A17" s="43">
        <v>13</v>
      </c>
      <c r="B17" s="1" t="s">
        <v>9</v>
      </c>
      <c r="C17" s="27" t="str">
        <f t="shared" si="0"/>
        <v>女</v>
      </c>
      <c r="D17" s="52" t="s">
        <v>10</v>
      </c>
      <c r="E17" s="2">
        <v>69</v>
      </c>
      <c r="F17" s="6">
        <f t="shared" si="1"/>
        <v>55.2</v>
      </c>
      <c r="G17" s="4">
        <v>80</v>
      </c>
      <c r="H17" s="1">
        <v>30</v>
      </c>
      <c r="I17" s="8">
        <f t="shared" si="2"/>
        <v>22</v>
      </c>
      <c r="J17" s="17">
        <f t="shared" si="3"/>
        <v>77.2</v>
      </c>
      <c r="K17" s="68" t="s">
        <v>147</v>
      </c>
    </row>
    <row r="18" spans="1:11" ht="22.5" customHeight="1">
      <c r="A18" s="43">
        <v>14</v>
      </c>
      <c r="B18" s="1" t="s">
        <v>133</v>
      </c>
      <c r="C18" s="27" t="str">
        <f>IF(LEN(D18)=15,IF(MOD(VALUE(RIGHT(D18,3)),2)=0,"女","男"),IF(LEN(D18)=18,IF(MOD(VALUE(MID(D18,15,3)),2)=0,"女","男"),"身份证错"))</f>
        <v>男</v>
      </c>
      <c r="D18" s="52" t="s">
        <v>8</v>
      </c>
      <c r="E18" s="2">
        <v>72</v>
      </c>
      <c r="F18" s="6">
        <f>E18*0.8</f>
        <v>57.6</v>
      </c>
      <c r="G18" s="4">
        <v>84.5</v>
      </c>
      <c r="H18" s="1">
        <v>0</v>
      </c>
      <c r="I18" s="8">
        <f>(G18+H18)*0.2</f>
        <v>16.900000000000002</v>
      </c>
      <c r="J18" s="17">
        <f>F18+I18</f>
        <v>74.5</v>
      </c>
      <c r="K18" s="69"/>
    </row>
    <row r="19" spans="1:11" ht="22.5" customHeight="1">
      <c r="A19" s="43">
        <v>15</v>
      </c>
      <c r="B19" s="1" t="s">
        <v>16</v>
      </c>
      <c r="C19" s="27" t="str">
        <f t="shared" si="0"/>
        <v>女</v>
      </c>
      <c r="D19" s="52" t="s">
        <v>17</v>
      </c>
      <c r="E19" s="2">
        <v>74</v>
      </c>
      <c r="F19" s="6">
        <f t="shared" si="1"/>
        <v>59.2</v>
      </c>
      <c r="G19" s="4">
        <v>80.8</v>
      </c>
      <c r="H19" s="1">
        <v>0</v>
      </c>
      <c r="I19" s="8">
        <f t="shared" si="2"/>
        <v>16.16</v>
      </c>
      <c r="J19" s="17">
        <f t="shared" si="3"/>
        <v>75.36</v>
      </c>
      <c r="K19" s="69"/>
    </row>
    <row r="20" spans="1:11" ht="22.5" customHeight="1" thickBot="1">
      <c r="A20" s="44">
        <v>16</v>
      </c>
      <c r="B20" s="9" t="s">
        <v>18</v>
      </c>
      <c r="C20" s="45" t="str">
        <f t="shared" si="0"/>
        <v>女</v>
      </c>
      <c r="D20" s="54" t="s">
        <v>19</v>
      </c>
      <c r="E20" s="10">
        <v>73</v>
      </c>
      <c r="F20" s="11">
        <f t="shared" si="1"/>
        <v>58.400000000000006</v>
      </c>
      <c r="G20" s="15">
        <v>84.4</v>
      </c>
      <c r="H20" s="9">
        <v>0</v>
      </c>
      <c r="I20" s="13">
        <f t="shared" si="2"/>
        <v>16.880000000000003</v>
      </c>
      <c r="J20" s="18">
        <f t="shared" si="3"/>
        <v>75.28</v>
      </c>
      <c r="K20" s="70"/>
    </row>
    <row r="21" spans="1:11" ht="20.25" customHeight="1">
      <c r="A21" s="28"/>
      <c r="B21" s="28"/>
      <c r="C21" s="28"/>
      <c r="D21" s="29"/>
      <c r="E21" s="20"/>
      <c r="F21" s="21"/>
      <c r="G21" s="22"/>
      <c r="H21" s="19"/>
      <c r="I21" s="23"/>
      <c r="J21" s="14"/>
      <c r="K21" s="30"/>
    </row>
    <row r="22" spans="1:11" ht="35.25" customHeight="1" thickBot="1">
      <c r="A22" s="90" t="s">
        <v>124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24.75" customHeight="1">
      <c r="A23" s="79" t="s">
        <v>78</v>
      </c>
      <c r="B23" s="80" t="s">
        <v>0</v>
      </c>
      <c r="C23" s="80" t="s">
        <v>79</v>
      </c>
      <c r="D23" s="85" t="s">
        <v>1</v>
      </c>
      <c r="E23" s="79" t="s">
        <v>80</v>
      </c>
      <c r="F23" s="81"/>
      <c r="G23" s="92" t="s">
        <v>81</v>
      </c>
      <c r="H23" s="93"/>
      <c r="I23" s="94"/>
      <c r="J23" s="82" t="s">
        <v>82</v>
      </c>
      <c r="K23" s="88" t="s">
        <v>83</v>
      </c>
    </row>
    <row r="24" spans="1:11" ht="30.75" customHeight="1" thickBot="1">
      <c r="A24" s="87"/>
      <c r="B24" s="84"/>
      <c r="C24" s="84"/>
      <c r="D24" s="86"/>
      <c r="E24" s="39" t="s">
        <v>84</v>
      </c>
      <c r="F24" s="55" t="s">
        <v>121</v>
      </c>
      <c r="G24" s="39" t="s">
        <v>84</v>
      </c>
      <c r="H24" s="40" t="s">
        <v>85</v>
      </c>
      <c r="I24" s="57" t="s">
        <v>122</v>
      </c>
      <c r="J24" s="83"/>
      <c r="K24" s="89"/>
    </row>
    <row r="25" spans="1:11" ht="26.25" customHeight="1">
      <c r="A25" s="41">
        <v>17</v>
      </c>
      <c r="B25" s="1" t="s">
        <v>86</v>
      </c>
      <c r="C25" s="27" t="s">
        <v>87</v>
      </c>
      <c r="D25" s="50" t="s">
        <v>88</v>
      </c>
      <c r="E25" s="101"/>
      <c r="F25" s="102"/>
      <c r="G25" s="61">
        <v>81.3</v>
      </c>
      <c r="H25" s="77"/>
      <c r="I25" s="102"/>
      <c r="J25" s="71">
        <v>81</v>
      </c>
      <c r="K25" s="74" t="s">
        <v>151</v>
      </c>
    </row>
    <row r="26" spans="1:11" ht="27.75" customHeight="1">
      <c r="A26" s="43">
        <v>18</v>
      </c>
      <c r="B26" s="1" t="s">
        <v>89</v>
      </c>
      <c r="C26" s="27" t="s">
        <v>68</v>
      </c>
      <c r="D26" s="51" t="s">
        <v>90</v>
      </c>
      <c r="E26" s="103"/>
      <c r="F26" s="76"/>
      <c r="G26" s="2">
        <v>80.3</v>
      </c>
      <c r="H26" s="78"/>
      <c r="I26" s="76"/>
      <c r="J26" s="17">
        <v>80</v>
      </c>
      <c r="K26" s="75" t="s">
        <v>152</v>
      </c>
    </row>
    <row r="27" spans="1:11" ht="24" customHeight="1">
      <c r="A27" s="43">
        <v>19</v>
      </c>
      <c r="B27" s="1" t="s">
        <v>134</v>
      </c>
      <c r="C27" s="27" t="s">
        <v>87</v>
      </c>
      <c r="D27" s="51" t="s">
        <v>91</v>
      </c>
      <c r="E27" s="103"/>
      <c r="F27" s="76"/>
      <c r="G27" s="2">
        <v>79.7</v>
      </c>
      <c r="H27" s="78"/>
      <c r="I27" s="76"/>
      <c r="J27" s="17">
        <v>80</v>
      </c>
      <c r="K27" s="75" t="s">
        <v>152</v>
      </c>
    </row>
    <row r="28" spans="1:11" ht="24" customHeight="1">
      <c r="A28" s="43">
        <v>20</v>
      </c>
      <c r="B28" s="1" t="s">
        <v>92</v>
      </c>
      <c r="C28" s="27" t="s">
        <v>71</v>
      </c>
      <c r="D28" s="51" t="s">
        <v>93</v>
      </c>
      <c r="E28" s="103"/>
      <c r="F28" s="76"/>
      <c r="G28" s="2">
        <v>77.7</v>
      </c>
      <c r="H28" s="78"/>
      <c r="I28" s="76"/>
      <c r="J28" s="17">
        <v>78</v>
      </c>
      <c r="K28" s="75" t="s">
        <v>152</v>
      </c>
    </row>
    <row r="29" spans="1:11" ht="24" customHeight="1" thickBot="1">
      <c r="A29" s="44">
        <v>21</v>
      </c>
      <c r="B29" s="9" t="s">
        <v>144</v>
      </c>
      <c r="C29" s="45" t="str">
        <f>IF(LEN(D29)=15,IF(MOD(VALUE(RIGHT(D29,3)),2)=0,"女","男"),IF(LEN(D29)=18,IF(MOD(VALUE(MID(D29,15,3)),2)=0,"女","男"),"身份证错"))</f>
        <v>女</v>
      </c>
      <c r="D29" s="59" t="s">
        <v>94</v>
      </c>
      <c r="E29" s="10">
        <v>55</v>
      </c>
      <c r="F29" s="60">
        <f>E29*0.8</f>
        <v>44</v>
      </c>
      <c r="G29" s="10">
        <v>68.2</v>
      </c>
      <c r="H29" s="9">
        <v>0</v>
      </c>
      <c r="I29" s="49">
        <f>G29*0.2</f>
        <v>13.64</v>
      </c>
      <c r="J29" s="18">
        <f>F29+I29</f>
        <v>57.64</v>
      </c>
      <c r="K29" s="70"/>
    </row>
    <row r="30" spans="1:11" ht="24" customHeight="1">
      <c r="A30" s="28"/>
      <c r="B30" s="28"/>
      <c r="C30" s="28"/>
      <c r="D30" s="31"/>
      <c r="E30" s="20"/>
      <c r="F30" s="19"/>
      <c r="G30" s="20"/>
      <c r="H30" s="19"/>
      <c r="I30" s="24"/>
      <c r="J30" s="14"/>
      <c r="K30" s="30"/>
    </row>
    <row r="31" spans="1:11" ht="36" customHeight="1" thickBot="1">
      <c r="A31" s="90" t="s">
        <v>125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24.75" customHeight="1">
      <c r="A32" s="79" t="s">
        <v>78</v>
      </c>
      <c r="B32" s="80" t="s">
        <v>0</v>
      </c>
      <c r="C32" s="80" t="s">
        <v>79</v>
      </c>
      <c r="D32" s="85" t="s">
        <v>1</v>
      </c>
      <c r="E32" s="79" t="s">
        <v>80</v>
      </c>
      <c r="F32" s="81"/>
      <c r="G32" s="79" t="s">
        <v>81</v>
      </c>
      <c r="H32" s="80"/>
      <c r="I32" s="81"/>
      <c r="J32" s="82" t="s">
        <v>82</v>
      </c>
      <c r="K32" s="88" t="s">
        <v>83</v>
      </c>
    </row>
    <row r="33" spans="1:11" ht="32.25" customHeight="1" thickBot="1">
      <c r="A33" s="87"/>
      <c r="B33" s="84"/>
      <c r="C33" s="84"/>
      <c r="D33" s="86"/>
      <c r="E33" s="39" t="s">
        <v>84</v>
      </c>
      <c r="F33" s="55" t="s">
        <v>121</v>
      </c>
      <c r="G33" s="39" t="s">
        <v>84</v>
      </c>
      <c r="H33" s="40" t="s">
        <v>85</v>
      </c>
      <c r="I33" s="57" t="s">
        <v>122</v>
      </c>
      <c r="J33" s="83"/>
      <c r="K33" s="89"/>
    </row>
    <row r="34" spans="1:11" ht="25.5" customHeight="1">
      <c r="A34" s="46">
        <v>22</v>
      </c>
      <c r="B34" s="38" t="s">
        <v>95</v>
      </c>
      <c r="C34" s="37" t="str">
        <f>IF(LEN(D34)=15,IF(MOD(VALUE(RIGHT(D34,3)),2)=0,"女","男"),IF(LEN(D34)=18,IF(MOD(VALUE(MID(D34,15,3)),2)=0,"女","男"),"身份证错"))</f>
        <v>女</v>
      </c>
      <c r="D34" s="62" t="s">
        <v>26</v>
      </c>
      <c r="E34" s="61">
        <v>69</v>
      </c>
      <c r="F34" s="56">
        <f>E34*0.8</f>
        <v>55.2</v>
      </c>
      <c r="G34" s="58">
        <v>82.4</v>
      </c>
      <c r="H34" s="38">
        <v>30</v>
      </c>
      <c r="I34" s="42">
        <f>(G34+H34)*0.2</f>
        <v>22.480000000000004</v>
      </c>
      <c r="J34" s="71">
        <f>F34+I34</f>
        <v>77.68</v>
      </c>
      <c r="K34" s="67" t="s">
        <v>148</v>
      </c>
    </row>
    <row r="35" spans="1:11" ht="25.5" customHeight="1">
      <c r="A35" s="47">
        <v>23</v>
      </c>
      <c r="B35" s="1" t="s">
        <v>25</v>
      </c>
      <c r="C35" s="27" t="str">
        <f>IF(LEN(D35)=15,IF(MOD(VALUE(RIGHT(D35,3)),2)=0,"女","男"),IF(LEN(D35)=18,IF(MOD(VALUE(MID(D35,15,3)),2)=0,"女","男"),"身份证错"))</f>
        <v>男</v>
      </c>
      <c r="D35" s="52" t="s">
        <v>96</v>
      </c>
      <c r="E35" s="2">
        <v>68</v>
      </c>
      <c r="F35" s="3">
        <f>E35*0.8</f>
        <v>54.400000000000006</v>
      </c>
      <c r="G35" s="4">
        <v>77.2</v>
      </c>
      <c r="H35" s="1">
        <v>30</v>
      </c>
      <c r="I35" s="5">
        <f>(G35+H35)*0.2</f>
        <v>21.44</v>
      </c>
      <c r="J35" s="17">
        <f>F35+I35</f>
        <v>75.84</v>
      </c>
      <c r="K35" s="68" t="s">
        <v>147</v>
      </c>
    </row>
    <row r="36" spans="1:11" ht="25.5" customHeight="1">
      <c r="A36" s="47">
        <v>24</v>
      </c>
      <c r="B36" s="1" t="s">
        <v>23</v>
      </c>
      <c r="C36" s="27" t="str">
        <f>IF(LEN(D36)=15,IF(MOD(VALUE(RIGHT(D36,3)),2)=0,"女","男"),IF(LEN(D36)=18,IF(MOD(VALUE(MID(D36,15,3)),2)=0,"女","男"),"身份证错"))</f>
        <v>女</v>
      </c>
      <c r="D36" s="52" t="s">
        <v>24</v>
      </c>
      <c r="E36" s="2">
        <v>64</v>
      </c>
      <c r="F36" s="3">
        <f>E36*0.8</f>
        <v>51.2</v>
      </c>
      <c r="G36" s="4">
        <v>79</v>
      </c>
      <c r="H36" s="1">
        <v>30</v>
      </c>
      <c r="I36" s="5">
        <f>(G36+H36)*0.2</f>
        <v>21.8</v>
      </c>
      <c r="J36" s="17">
        <f>F36+I36</f>
        <v>73</v>
      </c>
      <c r="K36" s="68" t="s">
        <v>147</v>
      </c>
    </row>
    <row r="37" spans="1:11" ht="25.5" customHeight="1" thickBot="1">
      <c r="A37" s="48">
        <v>25</v>
      </c>
      <c r="B37" s="9" t="s">
        <v>27</v>
      </c>
      <c r="C37" s="45" t="str">
        <f>IF(LEN(D37)=15,IF(MOD(VALUE(RIGHT(D37,3)),2)=0,"女","男"),IF(LEN(D37)=18,IF(MOD(VALUE(MID(D37,15,3)),2)=0,"女","男"),"身份证错"))</f>
        <v>女</v>
      </c>
      <c r="D37" s="54" t="s">
        <v>28</v>
      </c>
      <c r="E37" s="10">
        <v>63</v>
      </c>
      <c r="F37" s="60">
        <f>E37*0.8</f>
        <v>50.400000000000006</v>
      </c>
      <c r="G37" s="15">
        <v>76</v>
      </c>
      <c r="H37" s="9">
        <v>30</v>
      </c>
      <c r="I37" s="49">
        <f>(G37+H37)*0.2</f>
        <v>21.200000000000003</v>
      </c>
      <c r="J37" s="18">
        <f>F37+I37</f>
        <v>71.60000000000001</v>
      </c>
      <c r="K37" s="72" t="s">
        <v>147</v>
      </c>
    </row>
    <row r="38" spans="1:11" ht="24" customHeight="1">
      <c r="A38" s="30"/>
      <c r="B38" s="28"/>
      <c r="C38" s="28"/>
      <c r="D38" s="29"/>
      <c r="E38" s="20"/>
      <c r="F38" s="19"/>
      <c r="G38" s="22"/>
      <c r="H38" s="19"/>
      <c r="I38" s="24"/>
      <c r="J38" s="14"/>
      <c r="K38" s="30"/>
    </row>
    <row r="39" spans="1:11" ht="36" customHeight="1" thickBot="1">
      <c r="A39" s="90" t="s">
        <v>126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24.75" customHeight="1">
      <c r="A40" s="79" t="s">
        <v>97</v>
      </c>
      <c r="B40" s="80" t="s">
        <v>98</v>
      </c>
      <c r="C40" s="80" t="s">
        <v>99</v>
      </c>
      <c r="D40" s="85" t="s">
        <v>100</v>
      </c>
      <c r="E40" s="79" t="s">
        <v>80</v>
      </c>
      <c r="F40" s="81"/>
      <c r="G40" s="79" t="s">
        <v>81</v>
      </c>
      <c r="H40" s="80"/>
      <c r="I40" s="81"/>
      <c r="J40" s="82" t="s">
        <v>82</v>
      </c>
      <c r="K40" s="88" t="s">
        <v>101</v>
      </c>
    </row>
    <row r="41" spans="1:11" ht="33" customHeight="1" thickBot="1">
      <c r="A41" s="87"/>
      <c r="B41" s="84"/>
      <c r="C41" s="84"/>
      <c r="D41" s="86"/>
      <c r="E41" s="39" t="s">
        <v>84</v>
      </c>
      <c r="F41" s="55" t="s">
        <v>121</v>
      </c>
      <c r="G41" s="39" t="s">
        <v>84</v>
      </c>
      <c r="H41" s="40" t="s">
        <v>85</v>
      </c>
      <c r="I41" s="57" t="s">
        <v>122</v>
      </c>
      <c r="J41" s="83"/>
      <c r="K41" s="89"/>
    </row>
    <row r="42" spans="1:11" ht="25.5" customHeight="1">
      <c r="A42" s="46">
        <v>26</v>
      </c>
      <c r="B42" s="38" t="s">
        <v>145</v>
      </c>
      <c r="C42" s="37" t="str">
        <f>IF(LEN(D42)=15,IF(MOD(VALUE(RIGHT(D42,3)),2)=0,"女","男"),IF(LEN(D42)=18,IF(MOD(VALUE(MID(D42,15,3)),2)=0,"女","男"),"身份证错"))</f>
        <v>女</v>
      </c>
      <c r="D42" s="50" t="s">
        <v>102</v>
      </c>
      <c r="E42" s="61">
        <v>71</v>
      </c>
      <c r="F42" s="63">
        <f>E42*0.8</f>
        <v>56.800000000000004</v>
      </c>
      <c r="G42" s="58">
        <v>82.4</v>
      </c>
      <c r="H42" s="38">
        <v>30</v>
      </c>
      <c r="I42" s="64">
        <f>(G42+H42)*0.2</f>
        <v>22.480000000000004</v>
      </c>
      <c r="J42" s="71">
        <f>F42+I42</f>
        <v>79.28</v>
      </c>
      <c r="K42" s="67" t="s">
        <v>147</v>
      </c>
    </row>
    <row r="43" spans="1:11" ht="25.5" customHeight="1">
      <c r="A43" s="47">
        <v>27</v>
      </c>
      <c r="B43" s="1" t="s">
        <v>103</v>
      </c>
      <c r="C43" s="27" t="str">
        <f>IF(LEN(D43)=15,IF(MOD(VALUE(RIGHT(D43,3)),2)=0,"女","男"),IF(LEN(D43)=18,IF(MOD(VALUE(MID(D43,15,3)),2)=0,"女","男"),"身份证错"))</f>
        <v>女</v>
      </c>
      <c r="D43" s="51" t="s">
        <v>104</v>
      </c>
      <c r="E43" s="2">
        <v>71</v>
      </c>
      <c r="F43" s="6">
        <f>E43*0.8</f>
        <v>56.800000000000004</v>
      </c>
      <c r="G43" s="4">
        <v>82.2</v>
      </c>
      <c r="H43" s="1">
        <v>30</v>
      </c>
      <c r="I43" s="16">
        <f>(G43+H43)*0.2</f>
        <v>22.44</v>
      </c>
      <c r="J43" s="17">
        <f>F43+I43</f>
        <v>79.24000000000001</v>
      </c>
      <c r="K43" s="68" t="s">
        <v>147</v>
      </c>
    </row>
    <row r="44" spans="1:11" ht="25.5" customHeight="1">
      <c r="A44" s="47">
        <v>28</v>
      </c>
      <c r="B44" s="1" t="s">
        <v>105</v>
      </c>
      <c r="C44" s="27" t="str">
        <f>IF(LEN(D44)=15,IF(MOD(VALUE(RIGHT(D44,3)),2)=0,"女","男"),IF(LEN(D44)=18,IF(MOD(VALUE(MID(D44,15,3)),2)=0,"女","男"),"身份证错"))</f>
        <v>女</v>
      </c>
      <c r="D44" s="51" t="s">
        <v>106</v>
      </c>
      <c r="E44" s="2">
        <v>69</v>
      </c>
      <c r="F44" s="6">
        <f>E44*0.8</f>
        <v>55.2</v>
      </c>
      <c r="G44" s="4">
        <v>72</v>
      </c>
      <c r="H44" s="1">
        <v>30</v>
      </c>
      <c r="I44" s="16">
        <f>(G44+H44)*0.2</f>
        <v>20.400000000000002</v>
      </c>
      <c r="J44" s="17">
        <f>F44+I44</f>
        <v>75.60000000000001</v>
      </c>
      <c r="K44" s="68" t="s">
        <v>147</v>
      </c>
    </row>
    <row r="45" spans="1:11" ht="25.5" customHeight="1">
      <c r="A45" s="47">
        <v>29</v>
      </c>
      <c r="B45" s="1" t="s">
        <v>107</v>
      </c>
      <c r="C45" s="27" t="str">
        <f>IF(LEN(D45)=15,IF(MOD(VALUE(RIGHT(D45,3)),2)=0,"女","男"),IF(LEN(D45)=18,IF(MOD(VALUE(MID(D45,15,3)),2)=0,"女","男"),"身份证错"))</f>
        <v>女</v>
      </c>
      <c r="D45" s="51" t="s">
        <v>108</v>
      </c>
      <c r="E45" s="2">
        <v>75</v>
      </c>
      <c r="F45" s="6">
        <f>E45*0.8</f>
        <v>60</v>
      </c>
      <c r="G45" s="4">
        <v>64.4</v>
      </c>
      <c r="H45" s="1">
        <v>0</v>
      </c>
      <c r="I45" s="16">
        <f>(G45+H45)*0.2</f>
        <v>12.880000000000003</v>
      </c>
      <c r="J45" s="17">
        <f>F45+I45</f>
        <v>72.88</v>
      </c>
      <c r="K45" s="69"/>
    </row>
    <row r="46" spans="1:11" ht="25.5" customHeight="1" thickBot="1">
      <c r="A46" s="48">
        <v>30</v>
      </c>
      <c r="B46" s="9" t="s">
        <v>109</v>
      </c>
      <c r="C46" s="45" t="str">
        <f>IF(LEN(D46)=15,IF(MOD(VALUE(RIGHT(D46,3)),2)=0,"女","男"),IF(LEN(D46)=18,IF(MOD(VALUE(MID(D46,15,3)),2)=0,"女","男"),"身份证错"))</f>
        <v>女</v>
      </c>
      <c r="D46" s="59" t="s">
        <v>110</v>
      </c>
      <c r="E46" s="10">
        <v>72</v>
      </c>
      <c r="F46" s="11">
        <f>E46*0.8</f>
        <v>57.6</v>
      </c>
      <c r="G46" s="15">
        <v>75.8</v>
      </c>
      <c r="H46" s="9">
        <v>0</v>
      </c>
      <c r="I46" s="13">
        <f>(G46+H46)*0.2</f>
        <v>15.16</v>
      </c>
      <c r="J46" s="18">
        <f>F46+I46</f>
        <v>72.76</v>
      </c>
      <c r="K46" s="70"/>
    </row>
    <row r="47" spans="1:11" ht="24" customHeight="1">
      <c r="A47" s="30"/>
      <c r="B47" s="28"/>
      <c r="C47" s="28"/>
      <c r="D47" s="31"/>
      <c r="E47" s="20"/>
      <c r="F47" s="21"/>
      <c r="G47" s="22"/>
      <c r="H47" s="19"/>
      <c r="I47" s="23"/>
      <c r="J47" s="14"/>
      <c r="K47" s="30"/>
    </row>
    <row r="48" spans="1:11" ht="36" customHeight="1" thickBot="1">
      <c r="A48" s="90" t="s">
        <v>127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24.75" customHeight="1">
      <c r="A49" s="79" t="s">
        <v>78</v>
      </c>
      <c r="B49" s="80" t="s">
        <v>111</v>
      </c>
      <c r="C49" s="80" t="s">
        <v>79</v>
      </c>
      <c r="D49" s="85" t="s">
        <v>112</v>
      </c>
      <c r="E49" s="79" t="s">
        <v>80</v>
      </c>
      <c r="F49" s="81"/>
      <c r="G49" s="79" t="s">
        <v>81</v>
      </c>
      <c r="H49" s="80"/>
      <c r="I49" s="81"/>
      <c r="J49" s="82" t="s">
        <v>82</v>
      </c>
      <c r="K49" s="88" t="s">
        <v>83</v>
      </c>
    </row>
    <row r="50" spans="1:11" ht="29.25" customHeight="1" thickBot="1">
      <c r="A50" s="87"/>
      <c r="B50" s="84"/>
      <c r="C50" s="84"/>
      <c r="D50" s="86"/>
      <c r="E50" s="39" t="s">
        <v>84</v>
      </c>
      <c r="F50" s="55" t="s">
        <v>121</v>
      </c>
      <c r="G50" s="39" t="s">
        <v>84</v>
      </c>
      <c r="H50" s="40" t="s">
        <v>85</v>
      </c>
      <c r="I50" s="57" t="s">
        <v>122</v>
      </c>
      <c r="J50" s="83"/>
      <c r="K50" s="89"/>
    </row>
    <row r="51" spans="1:11" ht="25.5" customHeight="1">
      <c r="A51" s="41">
        <v>31</v>
      </c>
      <c r="B51" s="38" t="s">
        <v>137</v>
      </c>
      <c r="C51" s="37" t="str">
        <f>IF(LEN(D51)=15,IF(MOD(VALUE(RIGHT(D51,3)),2)=0,"女","男"),IF(LEN(D51)=18,IF(MOD(VALUE(MID(D51,15,3)),2)=0,"女","男"),"身份证错"))</f>
        <v>女</v>
      </c>
      <c r="D51" s="50" t="s">
        <v>30</v>
      </c>
      <c r="E51" s="61">
        <v>78</v>
      </c>
      <c r="F51" s="63">
        <f>E51*0.8</f>
        <v>62.400000000000006</v>
      </c>
      <c r="G51" s="58">
        <v>73.8</v>
      </c>
      <c r="H51" s="38">
        <v>0</v>
      </c>
      <c r="I51" s="65">
        <f>(G51+H51)*0.2</f>
        <v>14.76</v>
      </c>
      <c r="J51" s="71">
        <f>F51+I51</f>
        <v>77.16000000000001</v>
      </c>
      <c r="K51" s="73"/>
    </row>
    <row r="52" spans="1:11" ht="25.5" customHeight="1">
      <c r="A52" s="43">
        <v>32</v>
      </c>
      <c r="B52" s="1" t="s">
        <v>138</v>
      </c>
      <c r="C52" s="27" t="str">
        <f>IF(LEN(D52)=15,IF(MOD(VALUE(RIGHT(D52,3)),2)=0,"女","男"),IF(LEN(D52)=18,IF(MOD(VALUE(MID(D52,15,3)),2)=0,"女","男"),"身份证错"))</f>
        <v>女</v>
      </c>
      <c r="D52" s="51" t="s">
        <v>33</v>
      </c>
      <c r="E52" s="2">
        <v>70</v>
      </c>
      <c r="F52" s="6">
        <f>E52*0.8</f>
        <v>56</v>
      </c>
      <c r="G52" s="4">
        <v>73</v>
      </c>
      <c r="H52" s="1">
        <v>30</v>
      </c>
      <c r="I52" s="8">
        <f>(G52+H52)*0.2</f>
        <v>20.6</v>
      </c>
      <c r="J52" s="17">
        <f>F52+I52</f>
        <v>76.6</v>
      </c>
      <c r="K52" s="68" t="s">
        <v>147</v>
      </c>
    </row>
    <row r="53" spans="1:11" ht="25.5" customHeight="1">
      <c r="A53" s="43">
        <v>33</v>
      </c>
      <c r="B53" s="1" t="s">
        <v>139</v>
      </c>
      <c r="C53" s="27" t="str">
        <f>IF(LEN(D53)=15,IF(MOD(VALUE(RIGHT(D53,3)),2)=0,"女","男"),IF(LEN(D53)=18,IF(MOD(VALUE(MID(D53,15,3)),2)=0,"女","男"),"身份证错"))</f>
        <v>男</v>
      </c>
      <c r="D53" s="52" t="s">
        <v>29</v>
      </c>
      <c r="E53" s="2">
        <v>75</v>
      </c>
      <c r="F53" s="6">
        <f>E53*0.8</f>
        <v>60</v>
      </c>
      <c r="G53" s="4">
        <v>76.4</v>
      </c>
      <c r="H53" s="1">
        <v>0</v>
      </c>
      <c r="I53" s="8">
        <f>(G53+H53)*0.2</f>
        <v>15.280000000000001</v>
      </c>
      <c r="J53" s="17">
        <f>F53+I53</f>
        <v>75.28</v>
      </c>
      <c r="K53" s="69"/>
    </row>
    <row r="54" spans="1:11" ht="25.5" customHeight="1" thickBot="1">
      <c r="A54" s="44">
        <v>34</v>
      </c>
      <c r="B54" s="9" t="s">
        <v>31</v>
      </c>
      <c r="C54" s="45" t="str">
        <f>IF(LEN(D54)=15,IF(MOD(VALUE(RIGHT(D54,3)),2)=0,"女","男"),IF(LEN(D54)=18,IF(MOD(VALUE(MID(D54,15,3)),2)=0,"女","男"),"身份证错"))</f>
        <v>女</v>
      </c>
      <c r="D54" s="59" t="s">
        <v>32</v>
      </c>
      <c r="E54" s="10">
        <v>72</v>
      </c>
      <c r="F54" s="11">
        <f>E54*0.8</f>
        <v>57.6</v>
      </c>
      <c r="G54" s="15">
        <v>80</v>
      </c>
      <c r="H54" s="9">
        <v>0</v>
      </c>
      <c r="I54" s="13">
        <f>(G54+H54)*0.2</f>
        <v>16</v>
      </c>
      <c r="J54" s="18">
        <f>F54+I54</f>
        <v>73.6</v>
      </c>
      <c r="K54" s="70"/>
    </row>
    <row r="55" spans="1:11" ht="24" customHeight="1">
      <c r="A55" s="28"/>
      <c r="B55" s="28"/>
      <c r="C55" s="28"/>
      <c r="D55" s="31"/>
      <c r="E55" s="20"/>
      <c r="F55" s="21"/>
      <c r="G55" s="22"/>
      <c r="H55" s="19"/>
      <c r="I55" s="23"/>
      <c r="J55" s="14"/>
      <c r="K55" s="30"/>
    </row>
    <row r="56" spans="1:11" ht="36" customHeight="1" thickBot="1">
      <c r="A56" s="90" t="s">
        <v>128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24.75" customHeight="1">
      <c r="A57" s="79" t="s">
        <v>78</v>
      </c>
      <c r="B57" s="80" t="s">
        <v>111</v>
      </c>
      <c r="C57" s="80" t="s">
        <v>79</v>
      </c>
      <c r="D57" s="85" t="s">
        <v>112</v>
      </c>
      <c r="E57" s="79" t="s">
        <v>80</v>
      </c>
      <c r="F57" s="81"/>
      <c r="G57" s="79" t="s">
        <v>81</v>
      </c>
      <c r="H57" s="80"/>
      <c r="I57" s="81"/>
      <c r="J57" s="82" t="s">
        <v>82</v>
      </c>
      <c r="K57" s="88" t="s">
        <v>83</v>
      </c>
    </row>
    <row r="58" spans="1:11" ht="28.5" customHeight="1" thickBot="1">
      <c r="A58" s="87"/>
      <c r="B58" s="84"/>
      <c r="C58" s="84"/>
      <c r="D58" s="86"/>
      <c r="E58" s="39" t="s">
        <v>84</v>
      </c>
      <c r="F58" s="55" t="s">
        <v>121</v>
      </c>
      <c r="G58" s="39" t="s">
        <v>84</v>
      </c>
      <c r="H58" s="40" t="s">
        <v>85</v>
      </c>
      <c r="I58" s="57" t="s">
        <v>122</v>
      </c>
      <c r="J58" s="83"/>
      <c r="K58" s="89"/>
    </row>
    <row r="59" spans="1:11" ht="25.5" customHeight="1">
      <c r="A59" s="46">
        <v>35</v>
      </c>
      <c r="B59" s="38" t="s">
        <v>113</v>
      </c>
      <c r="C59" s="37" t="str">
        <f>IF(LEN(D59)=15,IF(MOD(VALUE(RIGHT(D59,3)),2)=0,"女","男"),IF(LEN(D59)=18,IF(MOD(VALUE(MID(D59,15,3)),2)=0,"女","男"),"身份证错"))</f>
        <v>女</v>
      </c>
      <c r="D59" s="50" t="s">
        <v>114</v>
      </c>
      <c r="E59" s="61">
        <v>76</v>
      </c>
      <c r="F59" s="63">
        <f>E59*0.8</f>
        <v>60.800000000000004</v>
      </c>
      <c r="G59" s="66">
        <v>74</v>
      </c>
      <c r="H59" s="38">
        <v>0</v>
      </c>
      <c r="I59" s="65">
        <f>G59*0.2</f>
        <v>14.8</v>
      </c>
      <c r="J59" s="71">
        <f>F59+I59</f>
        <v>75.60000000000001</v>
      </c>
      <c r="K59" s="73"/>
    </row>
    <row r="60" spans="1:11" ht="25.5" customHeight="1">
      <c r="A60" s="47">
        <v>36</v>
      </c>
      <c r="B60" s="1" t="s">
        <v>115</v>
      </c>
      <c r="C60" s="27" t="str">
        <f>IF(LEN(D60)=15,IF(MOD(VALUE(RIGHT(D60,3)),2)=0,"女","男"),IF(LEN(D60)=18,IF(MOD(VALUE(MID(D60,15,3)),2)=0,"女","男"),"身份证错"))</f>
        <v>女</v>
      </c>
      <c r="D60" s="51" t="s">
        <v>116</v>
      </c>
      <c r="E60" s="2">
        <v>72</v>
      </c>
      <c r="F60" s="6">
        <f>E60*0.8</f>
        <v>57.6</v>
      </c>
      <c r="G60" s="7">
        <v>79</v>
      </c>
      <c r="H60" s="1">
        <v>0</v>
      </c>
      <c r="I60" s="8">
        <f>G60*0.2</f>
        <v>15.8</v>
      </c>
      <c r="J60" s="17">
        <f>F60+I60</f>
        <v>73.4</v>
      </c>
      <c r="K60" s="69"/>
    </row>
    <row r="61" spans="1:11" ht="25.5" customHeight="1">
      <c r="A61" s="47">
        <v>37</v>
      </c>
      <c r="B61" s="1" t="s">
        <v>117</v>
      </c>
      <c r="C61" s="27" t="str">
        <f>IF(LEN(D61)=15,IF(MOD(VALUE(RIGHT(D61,3)),2)=0,"女","男"),IF(LEN(D61)=18,IF(MOD(VALUE(MID(D61,15,3)),2)=0,"女","男"),"身份证错"))</f>
        <v>女</v>
      </c>
      <c r="D61" s="51" t="s">
        <v>118</v>
      </c>
      <c r="E61" s="2">
        <v>66</v>
      </c>
      <c r="F61" s="6">
        <f>E61*0.8</f>
        <v>52.800000000000004</v>
      </c>
      <c r="G61" s="7">
        <v>80.2</v>
      </c>
      <c r="H61" s="1">
        <v>0</v>
      </c>
      <c r="I61" s="8">
        <f>G61*0.2</f>
        <v>16.040000000000003</v>
      </c>
      <c r="J61" s="17">
        <f>F61+I61</f>
        <v>68.84</v>
      </c>
      <c r="K61" s="69"/>
    </row>
    <row r="62" spans="1:11" ht="25.5" customHeight="1" thickBot="1">
      <c r="A62" s="48">
        <v>38</v>
      </c>
      <c r="B62" s="9" t="s">
        <v>119</v>
      </c>
      <c r="C62" s="45" t="str">
        <f>IF(LEN(D62)=15,IF(MOD(VALUE(RIGHT(D62,3)),2)=0,"女","男"),IF(LEN(D62)=18,IF(MOD(VALUE(MID(D62,15,3)),2)=0,"女","男"),"身份证错"))</f>
        <v>女</v>
      </c>
      <c r="D62" s="59" t="s">
        <v>120</v>
      </c>
      <c r="E62" s="10">
        <v>64</v>
      </c>
      <c r="F62" s="11">
        <f>E62*0.8</f>
        <v>51.2</v>
      </c>
      <c r="G62" s="12">
        <v>85.6</v>
      </c>
      <c r="H62" s="9">
        <v>0</v>
      </c>
      <c r="I62" s="13">
        <f>G62*0.2</f>
        <v>17.12</v>
      </c>
      <c r="J62" s="18">
        <f>F62+I62</f>
        <v>68.32000000000001</v>
      </c>
      <c r="K62" s="70"/>
    </row>
    <row r="63" spans="1:11" ht="24" customHeight="1">
      <c r="A63" s="30"/>
      <c r="B63" s="28"/>
      <c r="C63" s="28"/>
      <c r="D63" s="31"/>
      <c r="E63" s="20"/>
      <c r="F63" s="21"/>
      <c r="G63" s="25"/>
      <c r="H63" s="19"/>
      <c r="I63" s="23"/>
      <c r="J63" s="14"/>
      <c r="K63" s="30"/>
    </row>
    <row r="64" spans="1:11" ht="36.75" customHeight="1" thickBot="1">
      <c r="A64" s="90" t="s">
        <v>129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24.75" customHeight="1">
      <c r="A65" s="79" t="s">
        <v>97</v>
      </c>
      <c r="B65" s="80" t="s">
        <v>98</v>
      </c>
      <c r="C65" s="80" t="s">
        <v>99</v>
      </c>
      <c r="D65" s="85" t="s">
        <v>100</v>
      </c>
      <c r="E65" s="79" t="s">
        <v>80</v>
      </c>
      <c r="F65" s="81"/>
      <c r="G65" s="79" t="s">
        <v>81</v>
      </c>
      <c r="H65" s="80"/>
      <c r="I65" s="81"/>
      <c r="J65" s="82" t="s">
        <v>82</v>
      </c>
      <c r="K65" s="88" t="s">
        <v>101</v>
      </c>
    </row>
    <row r="66" spans="1:11" ht="27.75" customHeight="1" thickBot="1">
      <c r="A66" s="87"/>
      <c r="B66" s="84"/>
      <c r="C66" s="84"/>
      <c r="D66" s="86"/>
      <c r="E66" s="39" t="s">
        <v>84</v>
      </c>
      <c r="F66" s="55" t="s">
        <v>121</v>
      </c>
      <c r="G66" s="39" t="s">
        <v>84</v>
      </c>
      <c r="H66" s="40" t="s">
        <v>85</v>
      </c>
      <c r="I66" s="57" t="s">
        <v>122</v>
      </c>
      <c r="J66" s="83"/>
      <c r="K66" s="89"/>
    </row>
    <row r="67" spans="1:11" ht="24" customHeight="1">
      <c r="A67" s="41">
        <v>39</v>
      </c>
      <c r="B67" s="38" t="s">
        <v>39</v>
      </c>
      <c r="C67" s="37" t="str">
        <f aca="true" t="shared" si="4" ref="C67:C81">IF(LEN(D67)=15,IF(MOD(VALUE(RIGHT(D67,3)),2)=0,"女","男"),IF(LEN(D67)=18,IF(MOD(VALUE(MID(D67,15,3)),2)=0,"女","男"),"身份证错"))</f>
        <v>女</v>
      </c>
      <c r="D67" s="62" t="s">
        <v>38</v>
      </c>
      <c r="E67" s="61">
        <v>80</v>
      </c>
      <c r="F67" s="65">
        <f aca="true" t="shared" si="5" ref="F67:F81">E67*0.8</f>
        <v>64</v>
      </c>
      <c r="G67" s="58">
        <v>88.2</v>
      </c>
      <c r="H67" s="38">
        <v>30</v>
      </c>
      <c r="I67" s="65">
        <f aca="true" t="shared" si="6" ref="I67:I81">(G67+H67)*0.2</f>
        <v>23.64</v>
      </c>
      <c r="J67" s="71">
        <f aca="true" t="shared" si="7" ref="J67:J81">I67+F67</f>
        <v>87.64</v>
      </c>
      <c r="K67" s="67" t="s">
        <v>153</v>
      </c>
    </row>
    <row r="68" spans="1:11" ht="24" customHeight="1">
      <c r="A68" s="43">
        <v>40</v>
      </c>
      <c r="B68" s="1" t="s">
        <v>131</v>
      </c>
      <c r="C68" s="27" t="str">
        <f t="shared" si="4"/>
        <v>女</v>
      </c>
      <c r="D68" s="52" t="s">
        <v>40</v>
      </c>
      <c r="E68" s="2">
        <v>79</v>
      </c>
      <c r="F68" s="8">
        <f t="shared" si="5"/>
        <v>63.2</v>
      </c>
      <c r="G68" s="4">
        <v>85.6</v>
      </c>
      <c r="H68" s="1">
        <v>30</v>
      </c>
      <c r="I68" s="8">
        <f t="shared" si="6"/>
        <v>23.12</v>
      </c>
      <c r="J68" s="17">
        <f t="shared" si="7"/>
        <v>86.32000000000001</v>
      </c>
      <c r="K68" s="67" t="s">
        <v>153</v>
      </c>
    </row>
    <row r="69" spans="1:11" ht="24" customHeight="1">
      <c r="A69" s="43">
        <v>41</v>
      </c>
      <c r="B69" s="1" t="s">
        <v>42</v>
      </c>
      <c r="C69" s="27" t="str">
        <f t="shared" si="4"/>
        <v>男</v>
      </c>
      <c r="D69" s="52" t="s">
        <v>41</v>
      </c>
      <c r="E69" s="2">
        <v>79</v>
      </c>
      <c r="F69" s="8">
        <f t="shared" si="5"/>
        <v>63.2</v>
      </c>
      <c r="G69" s="4">
        <v>81.4</v>
      </c>
      <c r="H69" s="1">
        <v>30</v>
      </c>
      <c r="I69" s="8">
        <f t="shared" si="6"/>
        <v>22.28</v>
      </c>
      <c r="J69" s="17">
        <f t="shared" si="7"/>
        <v>85.48</v>
      </c>
      <c r="K69" s="67" t="s">
        <v>153</v>
      </c>
    </row>
    <row r="70" spans="1:11" ht="24" customHeight="1">
      <c r="A70" s="43">
        <v>42</v>
      </c>
      <c r="B70" s="1" t="s">
        <v>57</v>
      </c>
      <c r="C70" s="27" t="str">
        <f t="shared" si="4"/>
        <v>女</v>
      </c>
      <c r="D70" s="52" t="s">
        <v>56</v>
      </c>
      <c r="E70" s="2">
        <v>79</v>
      </c>
      <c r="F70" s="8">
        <f t="shared" si="5"/>
        <v>63.2</v>
      </c>
      <c r="G70" s="4">
        <v>80.6</v>
      </c>
      <c r="H70" s="1">
        <v>30</v>
      </c>
      <c r="I70" s="8">
        <f t="shared" si="6"/>
        <v>22.12</v>
      </c>
      <c r="J70" s="17">
        <f t="shared" si="7"/>
        <v>85.32000000000001</v>
      </c>
      <c r="K70" s="67" t="s">
        <v>153</v>
      </c>
    </row>
    <row r="71" spans="1:11" ht="24" customHeight="1">
      <c r="A71" s="43">
        <v>43</v>
      </c>
      <c r="B71" s="1" t="s">
        <v>44</v>
      </c>
      <c r="C71" s="27" t="str">
        <f t="shared" si="4"/>
        <v>女</v>
      </c>
      <c r="D71" s="52" t="s">
        <v>43</v>
      </c>
      <c r="E71" s="2">
        <v>78</v>
      </c>
      <c r="F71" s="8">
        <f t="shared" si="5"/>
        <v>62.400000000000006</v>
      </c>
      <c r="G71" s="4">
        <v>83.4</v>
      </c>
      <c r="H71" s="1">
        <v>30</v>
      </c>
      <c r="I71" s="8">
        <f t="shared" si="6"/>
        <v>22.680000000000003</v>
      </c>
      <c r="J71" s="17">
        <f t="shared" si="7"/>
        <v>85.08000000000001</v>
      </c>
      <c r="K71" s="67" t="s">
        <v>153</v>
      </c>
    </row>
    <row r="72" spans="1:11" ht="24" customHeight="1">
      <c r="A72" s="43">
        <v>44</v>
      </c>
      <c r="B72" s="1" t="s">
        <v>130</v>
      </c>
      <c r="C72" s="27" t="str">
        <f t="shared" si="4"/>
        <v>女</v>
      </c>
      <c r="D72" s="52" t="s">
        <v>37</v>
      </c>
      <c r="E72" s="2">
        <v>76</v>
      </c>
      <c r="F72" s="8">
        <f t="shared" si="5"/>
        <v>60.800000000000004</v>
      </c>
      <c r="G72" s="4">
        <v>83.4</v>
      </c>
      <c r="H72" s="1">
        <v>30</v>
      </c>
      <c r="I72" s="8">
        <f t="shared" si="6"/>
        <v>22.680000000000003</v>
      </c>
      <c r="J72" s="17">
        <f t="shared" si="7"/>
        <v>83.48</v>
      </c>
      <c r="K72" s="67" t="s">
        <v>153</v>
      </c>
    </row>
    <row r="73" spans="1:11" ht="24" customHeight="1">
      <c r="A73" s="43">
        <v>45</v>
      </c>
      <c r="B73" s="1" t="s">
        <v>55</v>
      </c>
      <c r="C73" s="27" t="str">
        <f t="shared" si="4"/>
        <v>女</v>
      </c>
      <c r="D73" s="52" t="s">
        <v>54</v>
      </c>
      <c r="E73" s="2">
        <v>76</v>
      </c>
      <c r="F73" s="8">
        <f t="shared" si="5"/>
        <v>60.800000000000004</v>
      </c>
      <c r="G73" s="4">
        <v>82.4</v>
      </c>
      <c r="H73" s="1">
        <v>30</v>
      </c>
      <c r="I73" s="8">
        <f t="shared" si="6"/>
        <v>22.480000000000004</v>
      </c>
      <c r="J73" s="17">
        <f t="shared" si="7"/>
        <v>83.28</v>
      </c>
      <c r="K73" s="67" t="s">
        <v>153</v>
      </c>
    </row>
    <row r="74" spans="1:11" ht="24" customHeight="1">
      <c r="A74" s="43">
        <v>46</v>
      </c>
      <c r="B74" s="1" t="s">
        <v>35</v>
      </c>
      <c r="C74" s="27" t="str">
        <f t="shared" si="4"/>
        <v>女</v>
      </c>
      <c r="D74" s="52" t="s">
        <v>36</v>
      </c>
      <c r="E74" s="2">
        <v>76</v>
      </c>
      <c r="F74" s="8">
        <f t="shared" si="5"/>
        <v>60.800000000000004</v>
      </c>
      <c r="G74" s="4">
        <v>81.6</v>
      </c>
      <c r="H74" s="1">
        <v>30</v>
      </c>
      <c r="I74" s="8">
        <f t="shared" si="6"/>
        <v>22.32</v>
      </c>
      <c r="J74" s="17">
        <f t="shared" si="7"/>
        <v>83.12</v>
      </c>
      <c r="K74" s="67" t="s">
        <v>153</v>
      </c>
    </row>
    <row r="75" spans="1:11" ht="24" customHeight="1">
      <c r="A75" s="43">
        <v>47</v>
      </c>
      <c r="B75" s="1" t="s">
        <v>53</v>
      </c>
      <c r="C75" s="27" t="str">
        <f t="shared" si="4"/>
        <v>女</v>
      </c>
      <c r="D75" s="52" t="s">
        <v>52</v>
      </c>
      <c r="E75" s="2">
        <v>75</v>
      </c>
      <c r="F75" s="8">
        <f t="shared" si="5"/>
        <v>60</v>
      </c>
      <c r="G75" s="4">
        <v>85</v>
      </c>
      <c r="H75" s="1">
        <v>30</v>
      </c>
      <c r="I75" s="8">
        <f t="shared" si="6"/>
        <v>23</v>
      </c>
      <c r="J75" s="17">
        <f t="shared" si="7"/>
        <v>83</v>
      </c>
      <c r="K75" s="67" t="s">
        <v>153</v>
      </c>
    </row>
    <row r="76" spans="1:11" ht="24" customHeight="1">
      <c r="A76" s="43">
        <v>48</v>
      </c>
      <c r="B76" s="1" t="s">
        <v>132</v>
      </c>
      <c r="C76" s="27" t="str">
        <f t="shared" si="4"/>
        <v>女</v>
      </c>
      <c r="D76" s="52" t="s">
        <v>58</v>
      </c>
      <c r="E76" s="2">
        <v>75</v>
      </c>
      <c r="F76" s="8">
        <f t="shared" si="5"/>
        <v>60</v>
      </c>
      <c r="G76" s="4">
        <v>84.8</v>
      </c>
      <c r="H76" s="1">
        <v>30</v>
      </c>
      <c r="I76" s="8">
        <f t="shared" si="6"/>
        <v>22.96</v>
      </c>
      <c r="J76" s="17">
        <f t="shared" si="7"/>
        <v>82.96000000000001</v>
      </c>
      <c r="K76" s="67" t="s">
        <v>153</v>
      </c>
    </row>
    <row r="77" spans="1:11" ht="24" customHeight="1">
      <c r="A77" s="43">
        <v>49</v>
      </c>
      <c r="B77" s="1" t="s">
        <v>48</v>
      </c>
      <c r="C77" s="27" t="str">
        <f t="shared" si="4"/>
        <v>女</v>
      </c>
      <c r="D77" s="52" t="s">
        <v>47</v>
      </c>
      <c r="E77" s="2">
        <v>76</v>
      </c>
      <c r="F77" s="8">
        <f t="shared" si="5"/>
        <v>60.800000000000004</v>
      </c>
      <c r="G77" s="4">
        <v>80.6</v>
      </c>
      <c r="H77" s="1">
        <v>30</v>
      </c>
      <c r="I77" s="8">
        <f t="shared" si="6"/>
        <v>22.12</v>
      </c>
      <c r="J77" s="17">
        <f t="shared" si="7"/>
        <v>82.92</v>
      </c>
      <c r="K77" s="67" t="s">
        <v>153</v>
      </c>
    </row>
    <row r="78" spans="1:11" ht="24" customHeight="1">
      <c r="A78" s="43">
        <v>50</v>
      </c>
      <c r="B78" s="1" t="s">
        <v>140</v>
      </c>
      <c r="C78" s="27" t="str">
        <f t="shared" si="4"/>
        <v>女</v>
      </c>
      <c r="D78" s="52" t="s">
        <v>51</v>
      </c>
      <c r="E78" s="2">
        <v>74</v>
      </c>
      <c r="F78" s="8">
        <f t="shared" si="5"/>
        <v>59.2</v>
      </c>
      <c r="G78" s="4">
        <v>85.8</v>
      </c>
      <c r="H78" s="1">
        <v>30</v>
      </c>
      <c r="I78" s="8">
        <f t="shared" si="6"/>
        <v>23.16</v>
      </c>
      <c r="J78" s="17">
        <f t="shared" si="7"/>
        <v>82.36</v>
      </c>
      <c r="K78" s="67" t="s">
        <v>153</v>
      </c>
    </row>
    <row r="79" spans="1:11" ht="24" customHeight="1">
      <c r="A79" s="43">
        <v>51</v>
      </c>
      <c r="B79" s="1" t="s">
        <v>50</v>
      </c>
      <c r="C79" s="27" t="str">
        <f t="shared" si="4"/>
        <v>女</v>
      </c>
      <c r="D79" s="52" t="s">
        <v>49</v>
      </c>
      <c r="E79" s="2">
        <v>75</v>
      </c>
      <c r="F79" s="8">
        <f t="shared" si="5"/>
        <v>60</v>
      </c>
      <c r="G79" s="4">
        <v>81</v>
      </c>
      <c r="H79" s="1">
        <v>30</v>
      </c>
      <c r="I79" s="8">
        <f t="shared" si="6"/>
        <v>22.200000000000003</v>
      </c>
      <c r="J79" s="17">
        <f t="shared" si="7"/>
        <v>82.2</v>
      </c>
      <c r="K79" s="67" t="s">
        <v>153</v>
      </c>
    </row>
    <row r="80" spans="1:11" ht="24" customHeight="1">
      <c r="A80" s="43">
        <v>52</v>
      </c>
      <c r="B80" s="1" t="s">
        <v>141</v>
      </c>
      <c r="C80" s="27" t="str">
        <f t="shared" si="4"/>
        <v>女</v>
      </c>
      <c r="D80" s="52" t="s">
        <v>46</v>
      </c>
      <c r="E80" s="2">
        <v>74</v>
      </c>
      <c r="F80" s="8">
        <f t="shared" si="5"/>
        <v>59.2</v>
      </c>
      <c r="G80" s="4">
        <v>84</v>
      </c>
      <c r="H80" s="1">
        <v>30</v>
      </c>
      <c r="I80" s="8">
        <f t="shared" si="6"/>
        <v>22.8</v>
      </c>
      <c r="J80" s="17">
        <f t="shared" si="7"/>
        <v>82</v>
      </c>
      <c r="K80" s="67" t="s">
        <v>153</v>
      </c>
    </row>
    <row r="81" spans="1:11" ht="24" customHeight="1" thickBot="1">
      <c r="A81" s="44">
        <v>53</v>
      </c>
      <c r="B81" s="9" t="s">
        <v>142</v>
      </c>
      <c r="C81" s="45" t="str">
        <f t="shared" si="4"/>
        <v>女</v>
      </c>
      <c r="D81" s="54" t="s">
        <v>45</v>
      </c>
      <c r="E81" s="10">
        <v>73</v>
      </c>
      <c r="F81" s="13">
        <f t="shared" si="5"/>
        <v>58.400000000000006</v>
      </c>
      <c r="G81" s="15">
        <v>81.6</v>
      </c>
      <c r="H81" s="9">
        <v>30</v>
      </c>
      <c r="I81" s="13">
        <f t="shared" si="6"/>
        <v>22.32</v>
      </c>
      <c r="J81" s="18">
        <f t="shared" si="7"/>
        <v>80.72</v>
      </c>
      <c r="K81" s="67" t="s">
        <v>153</v>
      </c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</sheetData>
  <mergeCells count="68">
    <mergeCell ref="E5:F8"/>
    <mergeCell ref="H5:I8"/>
    <mergeCell ref="E25:F28"/>
    <mergeCell ref="H25:I28"/>
    <mergeCell ref="A22:K22"/>
    <mergeCell ref="C23:C24"/>
    <mergeCell ref="D23:D24"/>
    <mergeCell ref="K23:K24"/>
    <mergeCell ref="A23:A24"/>
    <mergeCell ref="B23:B24"/>
    <mergeCell ref="K49:K50"/>
    <mergeCell ref="K57:K58"/>
    <mergeCell ref="K65:K66"/>
    <mergeCell ref="K32:K33"/>
    <mergeCell ref="A64:K64"/>
    <mergeCell ref="A56:K56"/>
    <mergeCell ref="A48:K48"/>
    <mergeCell ref="A39:K39"/>
    <mergeCell ref="G32:I32"/>
    <mergeCell ref="J32:J33"/>
    <mergeCell ref="G3:I3"/>
    <mergeCell ref="K3:K4"/>
    <mergeCell ref="A1:K1"/>
    <mergeCell ref="A2:K2"/>
    <mergeCell ref="J3:J4"/>
    <mergeCell ref="A3:A4"/>
    <mergeCell ref="B3:B4"/>
    <mergeCell ref="C3:C4"/>
    <mergeCell ref="D3:D4"/>
    <mergeCell ref="E3:F3"/>
    <mergeCell ref="A32:A33"/>
    <mergeCell ref="B32:B33"/>
    <mergeCell ref="C32:C33"/>
    <mergeCell ref="D32:D33"/>
    <mergeCell ref="E32:F32"/>
    <mergeCell ref="A31:K31"/>
    <mergeCell ref="E23:F23"/>
    <mergeCell ref="G23:I23"/>
    <mergeCell ref="J23:J24"/>
    <mergeCell ref="A40:A41"/>
    <mergeCell ref="B40:B41"/>
    <mergeCell ref="C40:C41"/>
    <mergeCell ref="D40:D41"/>
    <mergeCell ref="E40:F40"/>
    <mergeCell ref="G40:I40"/>
    <mergeCell ref="J40:J41"/>
    <mergeCell ref="K40:K41"/>
    <mergeCell ref="G49:I49"/>
    <mergeCell ref="J49:J50"/>
    <mergeCell ref="A49:A50"/>
    <mergeCell ref="B49:B50"/>
    <mergeCell ref="C49:C50"/>
    <mergeCell ref="D49:D50"/>
    <mergeCell ref="C57:C58"/>
    <mergeCell ref="D57:D58"/>
    <mergeCell ref="E49:F49"/>
    <mergeCell ref="A65:A66"/>
    <mergeCell ref="B65:B66"/>
    <mergeCell ref="C65:C66"/>
    <mergeCell ref="D65:D66"/>
    <mergeCell ref="E65:F65"/>
    <mergeCell ref="A57:A58"/>
    <mergeCell ref="B57:B58"/>
    <mergeCell ref="G65:I65"/>
    <mergeCell ref="J65:J66"/>
    <mergeCell ref="E57:F57"/>
    <mergeCell ref="G57:I57"/>
    <mergeCell ref="J57:J58"/>
  </mergeCells>
  <printOptions/>
  <pageMargins left="0.61" right="0.63" top="0.92" bottom="0.84" header="0.5" footer="0.5"/>
  <pageSetup horizontalDpi="600" verticalDpi="600" orientation="landscape" paperSize="9" scale="93" r:id="rId2"/>
  <headerFooter alignWithMargins="0">
    <oddFooter>&amp;C第 &amp;P 页，共 &amp;N 页</oddFooter>
  </headerFooter>
  <rowBreaks count="4" manualBreakCount="4">
    <brk id="9" max="10" man="1"/>
    <brk id="29" max="255" man="1"/>
    <brk id="46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2017-01-21T05:23:31Z</cp:lastPrinted>
  <dcterms:created xsi:type="dcterms:W3CDTF">1996-12-17T01:32:42Z</dcterms:created>
  <dcterms:modified xsi:type="dcterms:W3CDTF">2017-01-22T01:43:40Z</dcterms:modified>
  <cp:category/>
  <cp:version/>
  <cp:contentType/>
  <cp:contentStatus/>
</cp:coreProperties>
</file>