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3月8日公布名单（第四批）" sheetId="1" r:id="rId1"/>
  </sheets>
  <definedNames>
    <definedName name="_xlnm.Print_Titles" localSheetId="0">'3月8日公布名单（第四批）'!$1:$1</definedName>
  </definedNames>
  <calcPr fullCalcOnLoad="1"/>
</workbook>
</file>

<file path=xl/sharedStrings.xml><?xml version="1.0" encoding="utf-8"?>
<sst xmlns="http://schemas.openxmlformats.org/spreadsheetml/2006/main" count="1140" uniqueCount="415">
  <si>
    <t>刘伟</t>
  </si>
  <si>
    <t>荆州市建筑节能管理办公室</t>
  </si>
  <si>
    <t>8176</t>
  </si>
  <si>
    <t>陆木秀</t>
  </si>
  <si>
    <t>万恬</t>
  </si>
  <si>
    <t>赵清纯</t>
  </si>
  <si>
    <t>8182</t>
  </si>
  <si>
    <t>8185</t>
  </si>
  <si>
    <t>李小辉</t>
  </si>
  <si>
    <t>8186</t>
  </si>
  <si>
    <t>任婷</t>
  </si>
  <si>
    <t>8187</t>
  </si>
  <si>
    <t>赵武</t>
  </si>
  <si>
    <t>8188</t>
  </si>
  <si>
    <t>8189</t>
  </si>
  <si>
    <t>肖鸣</t>
  </si>
  <si>
    <t>陆星月</t>
  </si>
  <si>
    <t>杨宛</t>
  </si>
  <si>
    <t>张海洋</t>
  </si>
  <si>
    <t>8204</t>
  </si>
  <si>
    <t>姚文权</t>
  </si>
  <si>
    <t>8205</t>
  </si>
  <si>
    <t>马栓栓</t>
  </si>
  <si>
    <t>8206</t>
  </si>
  <si>
    <t>万清清</t>
  </si>
  <si>
    <t>8209</t>
  </si>
  <si>
    <t>7572</t>
  </si>
  <si>
    <t>朱颢</t>
  </si>
  <si>
    <t>10901化学类、机械类、仪器仪表类相关专业均可</t>
  </si>
  <si>
    <t>荆州市计量检定测试所</t>
  </si>
  <si>
    <t>10102金融学类相关专业</t>
  </si>
  <si>
    <t>10103电子信息类相关专业</t>
  </si>
  <si>
    <t>10104中国语言文学类相关专业</t>
  </si>
  <si>
    <t>11001经济学类相关专业</t>
  </si>
  <si>
    <t>荆州市政府驻深圳办事处</t>
  </si>
  <si>
    <t>李娜</t>
  </si>
  <si>
    <t>荆州市城市管理局</t>
  </si>
  <si>
    <t>11702药学类药物分析学相关专业</t>
  </si>
  <si>
    <t>11801土木类建筑与土木工程相关专业</t>
  </si>
  <si>
    <t>荆州市公共资源交易中心</t>
  </si>
  <si>
    <t>11901社会学类社会工作相关专业</t>
  </si>
  <si>
    <t>荆州市救助管理站</t>
  </si>
  <si>
    <t>10207中国语言文学类相关专业</t>
  </si>
  <si>
    <t>报名序号</t>
  </si>
  <si>
    <t>姓名</t>
  </si>
  <si>
    <t>报考职位</t>
  </si>
  <si>
    <t>报考单位</t>
  </si>
  <si>
    <t>10101财务会计类相关专业</t>
  </si>
  <si>
    <t>任艺</t>
  </si>
  <si>
    <t>荆州市疾病预防控制中心</t>
  </si>
  <si>
    <t>12002植物生产类农业昆虫与害虫防治相关专业</t>
  </si>
  <si>
    <t>温杰</t>
  </si>
  <si>
    <t>李亚芳</t>
  </si>
  <si>
    <t>任放</t>
  </si>
  <si>
    <t>孟雨</t>
  </si>
  <si>
    <t>薛融</t>
  </si>
  <si>
    <t>肖楠</t>
  </si>
  <si>
    <t>张潘宇</t>
  </si>
  <si>
    <t>刘奎娟</t>
  </si>
  <si>
    <t>徐庆</t>
  </si>
  <si>
    <t>赵美玲</t>
  </si>
  <si>
    <t>游俊杰</t>
  </si>
  <si>
    <t>左翠凤</t>
  </si>
  <si>
    <t>汪孝亮</t>
  </si>
  <si>
    <t>裴娟娟</t>
  </si>
  <si>
    <t>马红莲</t>
  </si>
  <si>
    <t>10206建筑类风景园林学相关专业</t>
  </si>
  <si>
    <t>10202经济学类经济管理及相关专业</t>
  </si>
  <si>
    <t>10801建筑类房地产和建筑管理相关专业</t>
  </si>
  <si>
    <t>荆州市城镇居民住房保障管理中心</t>
  </si>
  <si>
    <t>张晓敏</t>
  </si>
  <si>
    <t>杨曼</t>
  </si>
  <si>
    <t>6828</t>
  </si>
  <si>
    <t>沈震宇</t>
  </si>
  <si>
    <t>10701财务会计类财务管理相关专业</t>
  </si>
  <si>
    <t>李燕妮</t>
  </si>
  <si>
    <t>詹倩倩</t>
  </si>
  <si>
    <t>刘倩</t>
  </si>
  <si>
    <t>徐维林</t>
  </si>
  <si>
    <t>11603植物生产类农业生物技术相关专业</t>
  </si>
  <si>
    <t>汪佳佳</t>
  </si>
  <si>
    <t>10208法学类相关专业</t>
  </si>
  <si>
    <t>李晓燕</t>
  </si>
  <si>
    <t>王慧倩</t>
  </si>
  <si>
    <t>7673</t>
  </si>
  <si>
    <t>蔡龙珠</t>
  </si>
  <si>
    <t>张学谦</t>
  </si>
  <si>
    <t>8307</t>
  </si>
  <si>
    <t>谭明交</t>
  </si>
  <si>
    <t>7795</t>
  </si>
  <si>
    <t>王朕</t>
  </si>
  <si>
    <t>8034</t>
  </si>
  <si>
    <t>张纬</t>
  </si>
  <si>
    <t>8137</t>
  </si>
  <si>
    <t>尚颖丽</t>
  </si>
  <si>
    <t>8193</t>
  </si>
  <si>
    <t>曾远</t>
  </si>
  <si>
    <t>7159</t>
  </si>
  <si>
    <t>沈建波</t>
  </si>
  <si>
    <t>6941</t>
  </si>
  <si>
    <t>唐韬</t>
  </si>
  <si>
    <t>8277</t>
  </si>
  <si>
    <t>10302土木类相关专业</t>
  </si>
  <si>
    <t>陈松</t>
  </si>
  <si>
    <t>林利思</t>
  </si>
  <si>
    <t>张丹丹</t>
  </si>
  <si>
    <t>李小庆</t>
  </si>
  <si>
    <t>杨坤</t>
  </si>
  <si>
    <t>袁文祺</t>
  </si>
  <si>
    <t>唐彬格</t>
  </si>
  <si>
    <t>钟林</t>
  </si>
  <si>
    <t>7929</t>
  </si>
  <si>
    <t>张东锋</t>
  </si>
  <si>
    <t>孙勇</t>
  </si>
  <si>
    <t>王凯</t>
  </si>
  <si>
    <t>尹文玉</t>
  </si>
  <si>
    <t>8032</t>
  </si>
  <si>
    <t>王娜</t>
  </si>
  <si>
    <t>周佳</t>
  </si>
  <si>
    <t>8052</t>
  </si>
  <si>
    <t>杨君</t>
  </si>
  <si>
    <t>8067</t>
  </si>
  <si>
    <t>余鹏</t>
  </si>
  <si>
    <t>王雅琪</t>
  </si>
  <si>
    <t>吴飞</t>
  </si>
  <si>
    <t>刘哲辉</t>
  </si>
  <si>
    <t>秦义</t>
  </si>
  <si>
    <t>8128</t>
  </si>
  <si>
    <t>宋相松</t>
  </si>
  <si>
    <t>8165</t>
  </si>
  <si>
    <t>11802计算机类计算机与信息管理相关专业</t>
  </si>
  <si>
    <t>7232</t>
  </si>
  <si>
    <t>彭鑫</t>
  </si>
  <si>
    <t>吴芸紫</t>
  </si>
  <si>
    <t>李小让</t>
  </si>
  <si>
    <t>7335</t>
  </si>
  <si>
    <t>李凤林</t>
  </si>
  <si>
    <t>张治钰</t>
  </si>
  <si>
    <t>李学斌</t>
  </si>
  <si>
    <t>文杨</t>
  </si>
  <si>
    <t>吴湖龙</t>
  </si>
  <si>
    <t>刘建军</t>
  </si>
  <si>
    <t>叶冲</t>
  </si>
  <si>
    <t>7469</t>
  </si>
  <si>
    <t>余洁</t>
  </si>
  <si>
    <t>7512</t>
  </si>
  <si>
    <t>杨华</t>
  </si>
  <si>
    <t>肖三婷</t>
  </si>
  <si>
    <t>7523</t>
  </si>
  <si>
    <t>余安安</t>
  </si>
  <si>
    <t>7527</t>
  </si>
  <si>
    <t>许棣棠</t>
  </si>
  <si>
    <t>7532</t>
  </si>
  <si>
    <t>7541</t>
  </si>
  <si>
    <t>鲁亚兰</t>
  </si>
  <si>
    <t>7546</t>
  </si>
  <si>
    <t>肖强</t>
  </si>
  <si>
    <t>王飞平</t>
  </si>
  <si>
    <t>10702法学类宪法学与行政法相关专业</t>
  </si>
  <si>
    <t>荆州市国土资源局所属事业单位</t>
  </si>
  <si>
    <t>11402历史学类文物与博物馆相关专业</t>
  </si>
  <si>
    <t>8221</t>
  </si>
  <si>
    <t>梁圣涛</t>
  </si>
  <si>
    <t>8226</t>
  </si>
  <si>
    <t>郑蒙</t>
  </si>
  <si>
    <t>8229</t>
  </si>
  <si>
    <t>郑嘉汭</t>
  </si>
  <si>
    <t>8234</t>
  </si>
  <si>
    <t>郑罗斌</t>
  </si>
  <si>
    <t>谢伟</t>
  </si>
  <si>
    <t>万秒</t>
  </si>
  <si>
    <t>8239</t>
  </si>
  <si>
    <t>8242</t>
  </si>
  <si>
    <t>荆州开发区所属事业单位</t>
  </si>
  <si>
    <t>杨晓燕</t>
  </si>
  <si>
    <t>8220</t>
  </si>
  <si>
    <t>王洪龙</t>
  </si>
  <si>
    <t>a</t>
  </si>
  <si>
    <t>b</t>
  </si>
  <si>
    <t>陈梦熊</t>
  </si>
  <si>
    <t>陈柏言</t>
  </si>
  <si>
    <t>李西兴</t>
  </si>
  <si>
    <t>陈涛</t>
  </si>
  <si>
    <t>11201数学统计学类或计算机类相关专业</t>
  </si>
  <si>
    <t>胡桃成</t>
  </si>
  <si>
    <t>蔡旭芬</t>
  </si>
  <si>
    <t>7613</t>
  </si>
  <si>
    <t>王强</t>
  </si>
  <si>
    <t>秦华康</t>
  </si>
  <si>
    <t>万婧</t>
  </si>
  <si>
    <t>唐蔚</t>
  </si>
  <si>
    <t>7679</t>
  </si>
  <si>
    <t>7683</t>
  </si>
  <si>
    <t>孙亚琼</t>
  </si>
  <si>
    <t>7701</t>
  </si>
  <si>
    <t>7705</t>
  </si>
  <si>
    <t>吴小敏</t>
  </si>
  <si>
    <t>7710</t>
  </si>
  <si>
    <t>赵彩丽</t>
  </si>
  <si>
    <t>7722</t>
  </si>
  <si>
    <t>叶磊</t>
  </si>
  <si>
    <t>吴克祥</t>
  </si>
  <si>
    <t>7742</t>
  </si>
  <si>
    <t>向金华</t>
  </si>
  <si>
    <t>郑亚华</t>
  </si>
  <si>
    <t>林铃</t>
  </si>
  <si>
    <t>严丽娟</t>
  </si>
  <si>
    <t>b</t>
  </si>
  <si>
    <t>中共荆州市委党校</t>
  </si>
  <si>
    <t>10105法学类相关专业</t>
  </si>
  <si>
    <t>11301经济学类或金融学类相关专业</t>
  </si>
  <si>
    <t>荆州市投资评审中心</t>
  </si>
  <si>
    <t>陈晶晶</t>
  </si>
  <si>
    <t>张梅</t>
  </si>
  <si>
    <t>8265</t>
  </si>
  <si>
    <t>张玉芳</t>
  </si>
  <si>
    <t>8269</t>
  </si>
  <si>
    <t>张耘</t>
  </si>
  <si>
    <t>秦梦蝶</t>
  </si>
  <si>
    <t>8274</t>
  </si>
  <si>
    <t>8276</t>
  </si>
  <si>
    <t>姚书林</t>
  </si>
  <si>
    <t>8281</t>
  </si>
  <si>
    <t>谢婉秋</t>
  </si>
  <si>
    <t>8290</t>
  </si>
  <si>
    <t>王佩</t>
  </si>
  <si>
    <t>彭格格</t>
  </si>
  <si>
    <t>孙斯</t>
  </si>
  <si>
    <t>刘亚莹</t>
  </si>
  <si>
    <t>王改改</t>
  </si>
  <si>
    <t>李阳</t>
  </si>
  <si>
    <t>王书静</t>
  </si>
  <si>
    <t>覃金华</t>
  </si>
  <si>
    <t>杨欣欣</t>
  </si>
  <si>
    <t>吴有胜</t>
  </si>
  <si>
    <t>马勇</t>
  </si>
  <si>
    <t>11502经济学类</t>
  </si>
  <si>
    <t>11503哲学类马克思主义哲学相关专业</t>
  </si>
  <si>
    <t>张伟</t>
  </si>
  <si>
    <t>11601植物生产类蔬菜学相关专业</t>
  </si>
  <si>
    <t>荆州农业科学院</t>
  </si>
  <si>
    <t>11602植物生产类作物遗传育种相关专业</t>
  </si>
  <si>
    <t>11701中药学类中药学相关专业</t>
  </si>
  <si>
    <t>荆州市食品药品检验所</t>
  </si>
  <si>
    <t>10402土木类给排水工程相关专业</t>
  </si>
  <si>
    <t>10502环境科学与工程类或自然保护与环境生态类</t>
  </si>
  <si>
    <t>湖北洪湖国家级自然保护区管理局</t>
  </si>
  <si>
    <t>张贵合</t>
  </si>
  <si>
    <t>张帆</t>
  </si>
  <si>
    <t>6728</t>
  </si>
  <si>
    <t>徐明红</t>
  </si>
  <si>
    <t>6731</t>
  </si>
  <si>
    <t>邹君</t>
  </si>
  <si>
    <t>6737</t>
  </si>
  <si>
    <t>周溪滢</t>
  </si>
  <si>
    <t>10205建筑类城市规划与设计相关专业</t>
  </si>
  <si>
    <t>肖梅</t>
  </si>
  <si>
    <t>牟勇</t>
  </si>
  <si>
    <t>吴红林</t>
  </si>
  <si>
    <t>郑媛君</t>
  </si>
  <si>
    <t>8246</t>
  </si>
  <si>
    <t>王堃</t>
  </si>
  <si>
    <t>8247</t>
  </si>
  <si>
    <t>潘上栋</t>
  </si>
  <si>
    <t>尹俊凯</t>
  </si>
  <si>
    <t>8253</t>
  </si>
  <si>
    <t>张腾飞</t>
  </si>
  <si>
    <t>卫明</t>
  </si>
  <si>
    <t>8258</t>
  </si>
  <si>
    <t>万芳</t>
  </si>
  <si>
    <t>8263</t>
  </si>
  <si>
    <t>8288</t>
  </si>
  <si>
    <t>张二喜</t>
  </si>
  <si>
    <t>8231</t>
  </si>
  <si>
    <t>王兴国</t>
  </si>
  <si>
    <t>郭咨含</t>
  </si>
  <si>
    <t>赵景平</t>
  </si>
  <si>
    <t>张广娜</t>
  </si>
  <si>
    <t>王士琼</t>
  </si>
  <si>
    <t>李佩</t>
  </si>
  <si>
    <t>马文娟</t>
  </si>
  <si>
    <t>谢晨晨</t>
  </si>
  <si>
    <t>7612</t>
  </si>
  <si>
    <t>段鹏</t>
  </si>
  <si>
    <t>7016</t>
  </si>
  <si>
    <t>高庆</t>
  </si>
  <si>
    <t>10601水利类水利水电工程相关专业</t>
  </si>
  <si>
    <t>湖北省洪湖分蓄洪区工程管理局</t>
  </si>
  <si>
    <t>10401土木类桥梁与隧道工程相关专业</t>
  </si>
  <si>
    <t>荆州市市政管理处</t>
  </si>
  <si>
    <t>王猛</t>
  </si>
  <si>
    <t>杨明</t>
  </si>
  <si>
    <t>魏贤亮</t>
  </si>
  <si>
    <t>韦国宝</t>
  </si>
  <si>
    <t>胡学敏</t>
  </si>
  <si>
    <t>吴金萍</t>
  </si>
  <si>
    <t>张政</t>
  </si>
  <si>
    <t>7049</t>
  </si>
  <si>
    <t>8255</t>
  </si>
  <si>
    <t>黄欢欢</t>
  </si>
  <si>
    <t>陈琼</t>
  </si>
  <si>
    <t>蔡南荆</t>
  </si>
  <si>
    <t>程书辉</t>
  </si>
  <si>
    <t>雷敏</t>
  </si>
  <si>
    <t>胡佳慧</t>
  </si>
  <si>
    <t>邓艾宜</t>
  </si>
  <si>
    <t>黄幽燕</t>
  </si>
  <si>
    <t>董银双</t>
  </si>
  <si>
    <t>郭志颖</t>
  </si>
  <si>
    <t>孔愫愫</t>
  </si>
  <si>
    <t>李娇</t>
  </si>
  <si>
    <t>龚继伟</t>
  </si>
  <si>
    <t>韩小宇</t>
  </si>
  <si>
    <t>金杰</t>
  </si>
  <si>
    <t>李璐</t>
  </si>
  <si>
    <t>陈格格</t>
  </si>
  <si>
    <t>陈梦蝶</t>
  </si>
  <si>
    <t>李青林</t>
  </si>
  <si>
    <t>陈珊珊</t>
  </si>
  <si>
    <t>丁无忌</t>
  </si>
  <si>
    <t>郭帆</t>
  </si>
  <si>
    <t>胡琪勇</t>
  </si>
  <si>
    <t>胡雪峰</t>
  </si>
  <si>
    <t>陈珍</t>
  </si>
  <si>
    <t>贾婷</t>
  </si>
  <si>
    <t>江山</t>
  </si>
  <si>
    <t>班蓉霞</t>
  </si>
  <si>
    <t>陈明明</t>
  </si>
  <si>
    <t>邓创</t>
  </si>
  <si>
    <t>高颖会</t>
  </si>
  <si>
    <t>李亮</t>
  </si>
  <si>
    <t>陈思颖</t>
  </si>
  <si>
    <t>付留洋</t>
  </si>
  <si>
    <t>郭志</t>
  </si>
  <si>
    <t>胡玥</t>
  </si>
  <si>
    <t>李皎榕</t>
  </si>
  <si>
    <t>付继业</t>
  </si>
  <si>
    <t>胡耀勇</t>
  </si>
  <si>
    <t>贺萌萌</t>
  </si>
  <si>
    <t>胡文</t>
  </si>
  <si>
    <t>胡霞</t>
  </si>
  <si>
    <t>黄锴</t>
  </si>
  <si>
    <t>蔡高剑</t>
  </si>
  <si>
    <t>李朝庆</t>
  </si>
  <si>
    <t>曹莉</t>
  </si>
  <si>
    <t>陈美荣</t>
  </si>
  <si>
    <t>黄晓璐</t>
  </si>
  <si>
    <t>丁俊琼</t>
  </si>
  <si>
    <t>谷俊杰</t>
  </si>
  <si>
    <t>陈慧颖</t>
  </si>
  <si>
    <t>11501心理学类基础心理学或发展与教育心理学</t>
  </si>
  <si>
    <t>陈卫锋</t>
  </si>
  <si>
    <t>关章玲</t>
  </si>
  <si>
    <t>付道远</t>
  </si>
  <si>
    <t>胡芳</t>
  </si>
  <si>
    <t>黄伦平</t>
  </si>
  <si>
    <t>李浩然</t>
  </si>
  <si>
    <t>冯晟</t>
  </si>
  <si>
    <t>胡阳</t>
  </si>
  <si>
    <t>陈雷</t>
  </si>
  <si>
    <t>郭春辉</t>
  </si>
  <si>
    <t>胡胜</t>
  </si>
  <si>
    <t>蔡贝贝</t>
  </si>
  <si>
    <t>蔡高阳</t>
  </si>
  <si>
    <t>谌胜涛</t>
  </si>
  <si>
    <t>郭秀</t>
  </si>
  <si>
    <t>胡来祥</t>
  </si>
  <si>
    <t>李偲</t>
  </si>
  <si>
    <t>李豪杰</t>
  </si>
  <si>
    <t>李文丹</t>
  </si>
  <si>
    <t>高健</t>
  </si>
  <si>
    <t>孙丛雨</t>
  </si>
  <si>
    <t>姚艳琳</t>
  </si>
  <si>
    <t>林静雅</t>
  </si>
  <si>
    <t>曾轩</t>
  </si>
  <si>
    <t>杨会会</t>
  </si>
  <si>
    <t>刘武</t>
  </si>
  <si>
    <t>杨珍瑞</t>
  </si>
  <si>
    <t>7874</t>
  </si>
  <si>
    <t>王嫚嫚</t>
  </si>
  <si>
    <t>7630</t>
  </si>
  <si>
    <t>邓志方</t>
  </si>
  <si>
    <t>7626</t>
  </si>
  <si>
    <t>裴圣军</t>
  </si>
  <si>
    <t>7726</t>
  </si>
  <si>
    <t>郭宇航</t>
  </si>
  <si>
    <t>7426</t>
  </si>
  <si>
    <t>陈云</t>
  </si>
  <si>
    <t>陶醉</t>
  </si>
  <si>
    <t>温媛媛</t>
  </si>
  <si>
    <t>周小雨</t>
  </si>
  <si>
    <t>易欢欢</t>
  </si>
  <si>
    <t>杨辰</t>
  </si>
  <si>
    <t>7025</t>
  </si>
  <si>
    <t>罗盈</t>
  </si>
  <si>
    <t>7053</t>
  </si>
  <si>
    <t>秦江海</t>
  </si>
  <si>
    <t>朱良才</t>
  </si>
  <si>
    <t>李晓庆</t>
  </si>
  <si>
    <t>7147</t>
  </si>
  <si>
    <t>熊依</t>
  </si>
  <si>
    <t>杨连</t>
  </si>
  <si>
    <t>林苗</t>
  </si>
  <si>
    <t>周治龙</t>
  </si>
  <si>
    <t>10201经济学类统计学相关专业</t>
  </si>
  <si>
    <t>荆州纪南生态文化旅游区所属事业单位</t>
  </si>
  <si>
    <t>10203水利类相关专业</t>
  </si>
  <si>
    <t>11401历史学类考古学相关专业</t>
  </si>
  <si>
    <t>荆州博物馆</t>
  </si>
  <si>
    <t>8210</t>
  </si>
  <si>
    <t>8212</t>
  </si>
  <si>
    <t>8214</t>
  </si>
  <si>
    <t>李准洁</t>
  </si>
  <si>
    <t>孙诚</t>
  </si>
  <si>
    <t>徐国勇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</si>
</sst>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57"/>
      <name val="宋体"/>
      <family val="0"/>
    </font>
    <font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="115" zoomScaleNormal="115" zoomScalePageLayoutView="0" workbookViewId="0" topLeftCell="A184">
      <selection activeCell="A2" sqref="A2"/>
    </sheetView>
  </sheetViews>
  <sheetFormatPr defaultColWidth="9.00390625" defaultRowHeight="14.25"/>
  <cols>
    <col min="1" max="1" width="8.375" style="49" customWidth="1"/>
    <col min="2" max="2" width="7.75390625" style="23" customWidth="1"/>
    <col min="3" max="3" width="37.375" style="1" customWidth="1"/>
    <col min="4" max="4" width="47.75390625" style="24" customWidth="1"/>
    <col min="5" max="7" width="9.00390625" style="1" customWidth="1"/>
    <col min="8" max="8" width="0" style="1" hidden="1" customWidth="1"/>
    <col min="9" max="16384" width="9.00390625" style="1" customWidth="1"/>
  </cols>
  <sheetData>
    <row r="1" spans="1:4" s="22" customFormat="1" ht="14.25">
      <c r="A1" s="21" t="s">
        <v>43</v>
      </c>
      <c r="B1" s="25" t="s">
        <v>44</v>
      </c>
      <c r="C1" s="25" t="s">
        <v>46</v>
      </c>
      <c r="D1" s="25" t="s">
        <v>45</v>
      </c>
    </row>
    <row r="2" spans="1:11" ht="14.25">
      <c r="A2" s="51" t="str">
        <f>"6708"</f>
        <v>6708</v>
      </c>
      <c r="B2" s="32" t="s">
        <v>277</v>
      </c>
      <c r="C2" s="30" t="s">
        <v>29</v>
      </c>
      <c r="D2" s="33" t="s">
        <v>28</v>
      </c>
      <c r="E2" s="8"/>
      <c r="F2" s="8"/>
      <c r="G2" s="8"/>
      <c r="H2" s="9" t="s">
        <v>177</v>
      </c>
      <c r="K2" s="3"/>
    </row>
    <row r="3" spans="1:8" s="2" customFormat="1" ht="14.25">
      <c r="A3" s="32" t="str">
        <f>"6716"</f>
        <v>6716</v>
      </c>
      <c r="B3" s="32" t="s">
        <v>278</v>
      </c>
      <c r="C3" s="30" t="s">
        <v>405</v>
      </c>
      <c r="D3" s="33" t="s">
        <v>42</v>
      </c>
      <c r="E3" s="10"/>
      <c r="F3" s="10"/>
      <c r="G3" s="11"/>
      <c r="H3" s="12" t="s">
        <v>177</v>
      </c>
    </row>
    <row r="4" spans="1:8" ht="14.25">
      <c r="A4" s="32" t="s">
        <v>249</v>
      </c>
      <c r="B4" s="31" t="s">
        <v>250</v>
      </c>
      <c r="C4" s="34" t="s">
        <v>405</v>
      </c>
      <c r="D4" s="35" t="s">
        <v>81</v>
      </c>
      <c r="E4" s="11"/>
      <c r="F4" s="11"/>
      <c r="G4" s="11"/>
      <c r="H4" s="12" t="s">
        <v>177</v>
      </c>
    </row>
    <row r="5" spans="1:8" ht="14.25">
      <c r="A5" s="32" t="s">
        <v>251</v>
      </c>
      <c r="B5" s="31" t="s">
        <v>252</v>
      </c>
      <c r="C5" s="34" t="s">
        <v>243</v>
      </c>
      <c r="D5" s="35" t="s">
        <v>242</v>
      </c>
      <c r="E5" s="8"/>
      <c r="F5" s="8"/>
      <c r="H5" s="7" t="s">
        <v>177</v>
      </c>
    </row>
    <row r="6" spans="1:4" ht="14.25">
      <c r="A6" s="32" t="s">
        <v>253</v>
      </c>
      <c r="B6" s="31" t="s">
        <v>254</v>
      </c>
      <c r="C6" s="34" t="s">
        <v>246</v>
      </c>
      <c r="D6" s="35" t="s">
        <v>245</v>
      </c>
    </row>
    <row r="7" spans="1:8" ht="14.25">
      <c r="A7" s="32" t="str">
        <f>"6739"</f>
        <v>6739</v>
      </c>
      <c r="B7" s="32" t="s">
        <v>312</v>
      </c>
      <c r="C7" s="30" t="s">
        <v>405</v>
      </c>
      <c r="D7" s="33" t="s">
        <v>255</v>
      </c>
      <c r="E7" s="8"/>
      <c r="F7" s="13"/>
      <c r="H7" s="7" t="s">
        <v>177</v>
      </c>
    </row>
    <row r="8" spans="1:8" ht="14.25">
      <c r="A8" s="32" t="str">
        <f>"6740"</f>
        <v>6740</v>
      </c>
      <c r="B8" s="32" t="s">
        <v>256</v>
      </c>
      <c r="C8" s="30" t="s">
        <v>208</v>
      </c>
      <c r="D8" s="33" t="s">
        <v>237</v>
      </c>
      <c r="E8" s="13"/>
      <c r="F8" s="13"/>
      <c r="G8" s="8"/>
      <c r="H8" s="12" t="s">
        <v>177</v>
      </c>
    </row>
    <row r="9" spans="1:8" ht="14.25">
      <c r="A9" s="32" t="str">
        <f>"6741"</f>
        <v>6741</v>
      </c>
      <c r="B9" s="32" t="s">
        <v>353</v>
      </c>
      <c r="C9" s="30" t="s">
        <v>208</v>
      </c>
      <c r="D9" s="33" t="s">
        <v>237</v>
      </c>
      <c r="E9" s="13"/>
      <c r="F9" s="13"/>
      <c r="H9" s="7" t="s">
        <v>177</v>
      </c>
    </row>
    <row r="10" spans="1:8" ht="14.25">
      <c r="A10" s="32" t="str">
        <f>"6776"</f>
        <v>6776</v>
      </c>
      <c r="B10" s="36" t="s">
        <v>336</v>
      </c>
      <c r="C10" s="37" t="s">
        <v>69</v>
      </c>
      <c r="D10" s="38" t="s">
        <v>68</v>
      </c>
      <c r="E10" s="14"/>
      <c r="F10" s="14"/>
      <c r="G10" s="14"/>
      <c r="H10" s="14" t="s">
        <v>178</v>
      </c>
    </row>
    <row r="11" spans="1:11" ht="14.25">
      <c r="A11" s="32" t="str">
        <f>"6781"</f>
        <v>6781</v>
      </c>
      <c r="B11" s="32" t="s">
        <v>70</v>
      </c>
      <c r="C11" s="30" t="s">
        <v>208</v>
      </c>
      <c r="D11" s="33" t="s">
        <v>237</v>
      </c>
      <c r="E11" s="8"/>
      <c r="F11" s="8"/>
      <c r="G11" s="8"/>
      <c r="H11" s="9" t="s">
        <v>177</v>
      </c>
      <c r="K11" s="3"/>
    </row>
    <row r="12" spans="1:11" ht="14.25">
      <c r="A12" s="32" t="str">
        <f>"6822"</f>
        <v>6822</v>
      </c>
      <c r="B12" s="32" t="s">
        <v>71</v>
      </c>
      <c r="C12" s="30" t="s">
        <v>405</v>
      </c>
      <c r="D12" s="33" t="s">
        <v>66</v>
      </c>
      <c r="E12" s="11"/>
      <c r="F12" s="11"/>
      <c r="G12" s="11"/>
      <c r="H12" s="12" t="s">
        <v>177</v>
      </c>
      <c r="K12" s="3"/>
    </row>
    <row r="13" spans="1:8" ht="14.25">
      <c r="A13" s="32" t="str">
        <f>"6826"</f>
        <v>6826</v>
      </c>
      <c r="B13" s="32" t="s">
        <v>368</v>
      </c>
      <c r="C13" s="30" t="s">
        <v>41</v>
      </c>
      <c r="D13" s="33" t="s">
        <v>40</v>
      </c>
      <c r="E13" s="8"/>
      <c r="F13" s="8"/>
      <c r="G13" s="8"/>
      <c r="H13" s="9" t="s">
        <v>177</v>
      </c>
    </row>
    <row r="14" spans="1:4" s="13" customFormat="1" ht="14.25">
      <c r="A14" s="32" t="s">
        <v>72</v>
      </c>
      <c r="B14" s="31" t="s">
        <v>73</v>
      </c>
      <c r="C14" s="34" t="s">
        <v>173</v>
      </c>
      <c r="D14" s="35" t="s">
        <v>30</v>
      </c>
    </row>
    <row r="15" spans="1:8" s="2" customFormat="1" ht="14.25">
      <c r="A15" s="32" t="str">
        <f>"6874"</f>
        <v>6874</v>
      </c>
      <c r="B15" s="32" t="s">
        <v>280</v>
      </c>
      <c r="C15" s="30" t="s">
        <v>287</v>
      </c>
      <c r="D15" s="33" t="s">
        <v>286</v>
      </c>
      <c r="E15" s="10"/>
      <c r="F15" s="10"/>
      <c r="G15" s="1"/>
      <c r="H15" s="7" t="s">
        <v>177</v>
      </c>
    </row>
    <row r="16" spans="1:8" ht="14.25">
      <c r="A16" s="32" t="str">
        <f>"6882"</f>
        <v>6882</v>
      </c>
      <c r="B16" s="32" t="s">
        <v>281</v>
      </c>
      <c r="C16" s="30" t="s">
        <v>173</v>
      </c>
      <c r="D16" s="33" t="s">
        <v>32</v>
      </c>
      <c r="E16" s="8"/>
      <c r="F16" s="13"/>
      <c r="H16" s="7" t="s">
        <v>177</v>
      </c>
    </row>
    <row r="17" spans="1:16" s="2" customFormat="1" ht="14.25">
      <c r="A17" s="32" t="str">
        <f>"6891"</f>
        <v>6891</v>
      </c>
      <c r="B17" s="36" t="s">
        <v>75</v>
      </c>
      <c r="C17" s="37" t="s">
        <v>159</v>
      </c>
      <c r="D17" s="38" t="s">
        <v>74</v>
      </c>
      <c r="E17" s="8"/>
      <c r="F17" s="13"/>
      <c r="G17" s="1"/>
      <c r="H17" s="7" t="s">
        <v>177</v>
      </c>
      <c r="I17" s="1"/>
      <c r="J17" s="1"/>
      <c r="K17" s="1"/>
      <c r="L17" s="1"/>
      <c r="M17" s="1"/>
      <c r="N17" s="1"/>
      <c r="O17" s="1"/>
      <c r="P17" s="1"/>
    </row>
    <row r="18" spans="1:8" ht="14.25">
      <c r="A18" s="32" t="str">
        <f>"6901"</f>
        <v>6901</v>
      </c>
      <c r="B18" s="32" t="s">
        <v>76</v>
      </c>
      <c r="C18" s="30" t="s">
        <v>159</v>
      </c>
      <c r="D18" s="33" t="s">
        <v>74</v>
      </c>
      <c r="E18" s="13"/>
      <c r="F18" s="13"/>
      <c r="G18" s="8"/>
      <c r="H18" s="7" t="s">
        <v>177</v>
      </c>
    </row>
    <row r="19" spans="1:8" ht="14.25">
      <c r="A19" s="32" t="str">
        <f>"6908"</f>
        <v>6908</v>
      </c>
      <c r="B19" s="32" t="s">
        <v>77</v>
      </c>
      <c r="C19" s="30" t="s">
        <v>287</v>
      </c>
      <c r="D19" s="33" t="s">
        <v>286</v>
      </c>
      <c r="E19" s="13"/>
      <c r="F19" s="13"/>
      <c r="H19" s="7" t="s">
        <v>177</v>
      </c>
    </row>
    <row r="20" spans="1:8" ht="14.25">
      <c r="A20" s="32" t="str">
        <f>"6919"</f>
        <v>6919</v>
      </c>
      <c r="B20" s="32" t="s">
        <v>78</v>
      </c>
      <c r="C20" s="30" t="s">
        <v>240</v>
      </c>
      <c r="D20" s="33" t="s">
        <v>79</v>
      </c>
      <c r="E20" s="13"/>
      <c r="F20" s="13"/>
      <c r="H20" s="7" t="s">
        <v>177</v>
      </c>
    </row>
    <row r="21" spans="1:11" ht="14.25">
      <c r="A21" s="32" t="str">
        <f>"6921"</f>
        <v>6921</v>
      </c>
      <c r="B21" s="32" t="s">
        <v>80</v>
      </c>
      <c r="C21" s="30" t="s">
        <v>41</v>
      </c>
      <c r="D21" s="33" t="s">
        <v>40</v>
      </c>
      <c r="E21" s="13"/>
      <c r="F21" s="13"/>
      <c r="G21" s="8"/>
      <c r="H21" s="9" t="s">
        <v>177</v>
      </c>
      <c r="K21" s="3"/>
    </row>
    <row r="22" spans="1:8" ht="14.25">
      <c r="A22" s="32" t="str">
        <f>"6924"</f>
        <v>6924</v>
      </c>
      <c r="B22" s="32" t="s">
        <v>389</v>
      </c>
      <c r="C22" s="30" t="s">
        <v>208</v>
      </c>
      <c r="D22" s="33" t="s">
        <v>237</v>
      </c>
      <c r="E22" s="13"/>
      <c r="F22" s="13"/>
      <c r="G22" s="8"/>
      <c r="H22" s="9" t="s">
        <v>177</v>
      </c>
    </row>
    <row r="23" spans="1:8" s="2" customFormat="1" ht="14.25">
      <c r="A23" s="32" t="str">
        <f>"6925"</f>
        <v>6925</v>
      </c>
      <c r="B23" s="32" t="s">
        <v>311</v>
      </c>
      <c r="C23" s="30" t="s">
        <v>405</v>
      </c>
      <c r="D23" s="33" t="s">
        <v>255</v>
      </c>
      <c r="E23" s="10"/>
      <c r="F23" s="10"/>
      <c r="G23" s="1"/>
      <c r="H23" s="7" t="s">
        <v>177</v>
      </c>
    </row>
    <row r="24" spans="1:4" s="8" customFormat="1" ht="14.25">
      <c r="A24" s="32" t="str">
        <f>"6934"</f>
        <v>6934</v>
      </c>
      <c r="B24" s="32" t="s">
        <v>390</v>
      </c>
      <c r="C24" s="30" t="s">
        <v>69</v>
      </c>
      <c r="D24" s="33" t="s">
        <v>68</v>
      </c>
    </row>
    <row r="25" spans="1:8" ht="14.25">
      <c r="A25" s="32" t="s">
        <v>99</v>
      </c>
      <c r="B25" s="32" t="s">
        <v>100</v>
      </c>
      <c r="C25" s="30" t="s">
        <v>211</v>
      </c>
      <c r="D25" s="33" t="s">
        <v>210</v>
      </c>
      <c r="E25" s="14"/>
      <c r="F25" s="14"/>
      <c r="G25" s="14"/>
      <c r="H25" s="14" t="s">
        <v>207</v>
      </c>
    </row>
    <row r="26" spans="1:11" ht="14.25">
      <c r="A26" s="32" t="str">
        <f>"6960"</f>
        <v>6960</v>
      </c>
      <c r="B26" s="36" t="s">
        <v>321</v>
      </c>
      <c r="C26" s="37" t="s">
        <v>289</v>
      </c>
      <c r="D26" s="38" t="s">
        <v>244</v>
      </c>
      <c r="E26" s="13"/>
      <c r="F26" s="13"/>
      <c r="G26" s="8"/>
      <c r="H26" s="9" t="s">
        <v>177</v>
      </c>
      <c r="K26" s="3"/>
    </row>
    <row r="27" spans="1:8" ht="14.25">
      <c r="A27" s="32" t="str">
        <f>"6965"</f>
        <v>6965</v>
      </c>
      <c r="B27" s="32" t="s">
        <v>327</v>
      </c>
      <c r="C27" s="30" t="s">
        <v>287</v>
      </c>
      <c r="D27" s="33" t="s">
        <v>286</v>
      </c>
      <c r="E27" s="8"/>
      <c r="F27" s="8"/>
      <c r="G27" s="8"/>
      <c r="H27" s="9" t="s">
        <v>177</v>
      </c>
    </row>
    <row r="28" spans="1:8" ht="14.25">
      <c r="A28" s="32" t="str">
        <f>"6979"</f>
        <v>6979</v>
      </c>
      <c r="B28" s="32" t="s">
        <v>391</v>
      </c>
      <c r="C28" s="30" t="s">
        <v>208</v>
      </c>
      <c r="D28" s="33" t="s">
        <v>237</v>
      </c>
      <c r="E28" s="13"/>
      <c r="F28" s="13"/>
      <c r="G28" s="8"/>
      <c r="H28" s="12" t="s">
        <v>177</v>
      </c>
    </row>
    <row r="29" spans="1:8" ht="14.25">
      <c r="A29" s="32" t="str">
        <f>"6986"</f>
        <v>6986</v>
      </c>
      <c r="B29" s="32" t="s">
        <v>392</v>
      </c>
      <c r="C29" s="30" t="s">
        <v>289</v>
      </c>
      <c r="D29" s="33" t="s">
        <v>244</v>
      </c>
      <c r="E29" s="13"/>
      <c r="F29" s="13"/>
      <c r="H29" s="7" t="s">
        <v>177</v>
      </c>
    </row>
    <row r="30" spans="1:4" s="8" customFormat="1" ht="14.25">
      <c r="A30" s="32" t="str">
        <f>"7003"</f>
        <v>7003</v>
      </c>
      <c r="B30" s="32" t="s">
        <v>334</v>
      </c>
      <c r="C30" s="30" t="s">
        <v>159</v>
      </c>
      <c r="D30" s="33" t="s">
        <v>74</v>
      </c>
    </row>
    <row r="31" spans="1:8" ht="14.25">
      <c r="A31" s="32" t="s">
        <v>284</v>
      </c>
      <c r="B31" s="39" t="s">
        <v>285</v>
      </c>
      <c r="C31" s="40" t="s">
        <v>208</v>
      </c>
      <c r="D31" s="40" t="s">
        <v>237</v>
      </c>
      <c r="E31" s="10"/>
      <c r="F31" s="10"/>
      <c r="G31" s="8"/>
      <c r="H31" s="9" t="s">
        <v>177</v>
      </c>
    </row>
    <row r="32" spans="1:8" s="14" customFormat="1" ht="14.25">
      <c r="A32" s="32" t="s">
        <v>393</v>
      </c>
      <c r="B32" s="31" t="s">
        <v>394</v>
      </c>
      <c r="C32" s="34" t="s">
        <v>246</v>
      </c>
      <c r="D32" s="35" t="s">
        <v>245</v>
      </c>
      <c r="E32" s="1"/>
      <c r="F32" s="1"/>
      <c r="G32" s="1"/>
      <c r="H32" s="1"/>
    </row>
    <row r="33" spans="1:8" ht="14.25">
      <c r="A33" s="32" t="s">
        <v>297</v>
      </c>
      <c r="B33" s="34" t="s">
        <v>372</v>
      </c>
      <c r="C33" s="34" t="s">
        <v>159</v>
      </c>
      <c r="D33" s="34" t="s">
        <v>158</v>
      </c>
      <c r="E33" s="8"/>
      <c r="F33" s="8"/>
      <c r="G33" s="8"/>
      <c r="H33" s="7" t="s">
        <v>177</v>
      </c>
    </row>
    <row r="34" spans="1:16" ht="14.25">
      <c r="A34" s="32" t="s">
        <v>395</v>
      </c>
      <c r="B34" s="31" t="s">
        <v>344</v>
      </c>
      <c r="C34" s="34" t="s">
        <v>211</v>
      </c>
      <c r="D34" s="35" t="s">
        <v>210</v>
      </c>
      <c r="E34" s="13"/>
      <c r="F34" s="13"/>
      <c r="G34" s="13"/>
      <c r="H34" s="7" t="s">
        <v>177</v>
      </c>
      <c r="I34" s="2"/>
      <c r="J34" s="2"/>
      <c r="K34" s="2"/>
      <c r="L34" s="2"/>
      <c r="M34" s="2"/>
      <c r="N34" s="2"/>
      <c r="O34" s="2"/>
      <c r="P34" s="2"/>
    </row>
    <row r="35" spans="1:8" ht="14.25">
      <c r="A35" s="32" t="str">
        <f>"7067"</f>
        <v>7067</v>
      </c>
      <c r="B35" s="32" t="s">
        <v>367</v>
      </c>
      <c r="C35" s="30" t="s">
        <v>41</v>
      </c>
      <c r="D35" s="33" t="s">
        <v>40</v>
      </c>
      <c r="E35" s="8"/>
      <c r="F35" s="8"/>
      <c r="G35" s="8"/>
      <c r="H35" s="7" t="s">
        <v>177</v>
      </c>
    </row>
    <row r="36" spans="1:8" ht="14.25">
      <c r="A36" s="32" t="str">
        <f>"7099"</f>
        <v>7099</v>
      </c>
      <c r="B36" s="31" t="s">
        <v>396</v>
      </c>
      <c r="C36" s="34" t="s">
        <v>287</v>
      </c>
      <c r="D36" s="35" t="s">
        <v>286</v>
      </c>
      <c r="E36" s="8"/>
      <c r="F36" s="8"/>
      <c r="H36" s="7" t="s">
        <v>177</v>
      </c>
    </row>
    <row r="37" spans="1:8" ht="14.25">
      <c r="A37" s="32" t="str">
        <f>"7112"</f>
        <v>7112</v>
      </c>
      <c r="B37" s="31" t="s">
        <v>397</v>
      </c>
      <c r="C37" s="34" t="s">
        <v>287</v>
      </c>
      <c r="D37" s="35" t="s">
        <v>286</v>
      </c>
      <c r="E37" s="8"/>
      <c r="F37" s="8"/>
      <c r="H37" s="7" t="s">
        <v>177</v>
      </c>
    </row>
    <row r="38" spans="1:8" ht="14.25">
      <c r="A38" s="32" t="str">
        <f>"7137"</f>
        <v>7137</v>
      </c>
      <c r="B38" s="31" t="s">
        <v>355</v>
      </c>
      <c r="C38" s="34" t="s">
        <v>208</v>
      </c>
      <c r="D38" s="35" t="s">
        <v>237</v>
      </c>
      <c r="E38" s="14"/>
      <c r="F38" s="14"/>
      <c r="G38" s="14"/>
      <c r="H38" s="14" t="s">
        <v>207</v>
      </c>
    </row>
    <row r="39" spans="1:8" ht="14.25">
      <c r="A39" s="32" t="str">
        <f>"7142"</f>
        <v>7142</v>
      </c>
      <c r="B39" s="41" t="s">
        <v>398</v>
      </c>
      <c r="C39" s="42" t="s">
        <v>159</v>
      </c>
      <c r="D39" s="43" t="s">
        <v>74</v>
      </c>
      <c r="E39" s="8"/>
      <c r="F39" s="8"/>
      <c r="H39" s="7" t="s">
        <v>177</v>
      </c>
    </row>
    <row r="40" spans="1:8" ht="14.25">
      <c r="A40" s="32" t="s">
        <v>399</v>
      </c>
      <c r="B40" s="31" t="s">
        <v>400</v>
      </c>
      <c r="C40" s="34" t="s">
        <v>173</v>
      </c>
      <c r="D40" s="35" t="s">
        <v>209</v>
      </c>
      <c r="E40" s="8"/>
      <c r="F40" s="8"/>
      <c r="H40" s="7" t="s">
        <v>177</v>
      </c>
    </row>
    <row r="41" spans="1:8" ht="14.25">
      <c r="A41" s="32" t="s">
        <v>97</v>
      </c>
      <c r="B41" s="32" t="s">
        <v>98</v>
      </c>
      <c r="C41" s="30" t="s">
        <v>34</v>
      </c>
      <c r="D41" s="33" t="s">
        <v>33</v>
      </c>
      <c r="E41" s="13"/>
      <c r="F41" s="13"/>
      <c r="G41" s="8"/>
      <c r="H41" s="9" t="s">
        <v>177</v>
      </c>
    </row>
    <row r="42" spans="1:8" ht="14.25">
      <c r="A42" s="32" t="str">
        <f>"7192"</f>
        <v>7192</v>
      </c>
      <c r="B42" s="36" t="s">
        <v>402</v>
      </c>
      <c r="C42" s="37" t="s">
        <v>287</v>
      </c>
      <c r="D42" s="38" t="s">
        <v>286</v>
      </c>
      <c r="E42" s="13"/>
      <c r="F42" s="13"/>
      <c r="H42" s="7" t="s">
        <v>177</v>
      </c>
    </row>
    <row r="43" spans="1:8" ht="14.25">
      <c r="A43" s="32" t="str">
        <f>"7201"</f>
        <v>7201</v>
      </c>
      <c r="B43" s="32" t="s">
        <v>328</v>
      </c>
      <c r="C43" s="30" t="s">
        <v>287</v>
      </c>
      <c r="D43" s="33" t="s">
        <v>286</v>
      </c>
      <c r="E43" s="8"/>
      <c r="F43" s="8"/>
      <c r="G43" s="8"/>
      <c r="H43" s="9" t="s">
        <v>177</v>
      </c>
    </row>
    <row r="44" spans="1:8" ht="14.25">
      <c r="A44" s="32" t="str">
        <f>"7227"</f>
        <v>7227</v>
      </c>
      <c r="B44" s="32" t="s">
        <v>403</v>
      </c>
      <c r="C44" s="30" t="s">
        <v>39</v>
      </c>
      <c r="D44" s="33" t="s">
        <v>130</v>
      </c>
      <c r="E44" s="8"/>
      <c r="F44" s="8"/>
      <c r="G44" s="8"/>
      <c r="H44" s="9" t="s">
        <v>177</v>
      </c>
    </row>
    <row r="45" spans="1:8" s="2" customFormat="1" ht="14.25">
      <c r="A45" s="32" t="s">
        <v>131</v>
      </c>
      <c r="B45" s="31" t="s">
        <v>132</v>
      </c>
      <c r="C45" s="34" t="s">
        <v>243</v>
      </c>
      <c r="D45" s="35" t="s">
        <v>37</v>
      </c>
      <c r="E45" s="10"/>
      <c r="F45" s="10"/>
      <c r="G45" s="10"/>
      <c r="H45" s="7" t="s">
        <v>177</v>
      </c>
    </row>
    <row r="46" spans="1:8" s="2" customFormat="1" ht="14.25">
      <c r="A46" s="32" t="str">
        <f>"7237"</f>
        <v>7237</v>
      </c>
      <c r="B46" s="32" t="s">
        <v>133</v>
      </c>
      <c r="C46" s="30" t="s">
        <v>240</v>
      </c>
      <c r="D46" s="33" t="s">
        <v>79</v>
      </c>
      <c r="E46" s="10"/>
      <c r="F46" s="10"/>
      <c r="G46" s="10"/>
      <c r="H46" s="9" t="s">
        <v>177</v>
      </c>
    </row>
    <row r="47" spans="1:16" s="2" customFormat="1" ht="14.25">
      <c r="A47" s="32" t="str">
        <f>"7279"</f>
        <v>7279</v>
      </c>
      <c r="B47" s="36" t="s">
        <v>134</v>
      </c>
      <c r="C47" s="37" t="s">
        <v>41</v>
      </c>
      <c r="D47" s="38" t="s">
        <v>40</v>
      </c>
      <c r="E47" s="13"/>
      <c r="F47" s="13"/>
      <c r="G47" s="13"/>
      <c r="H47" s="7" t="s">
        <v>177</v>
      </c>
      <c r="I47" s="1"/>
      <c r="J47" s="1"/>
      <c r="K47" s="1"/>
      <c r="L47" s="1"/>
      <c r="M47" s="1"/>
      <c r="N47" s="1"/>
      <c r="O47" s="1"/>
      <c r="P47" s="1"/>
    </row>
    <row r="48" spans="1:8" ht="14.25">
      <c r="A48" s="32" t="s">
        <v>135</v>
      </c>
      <c r="B48" s="31" t="s">
        <v>136</v>
      </c>
      <c r="C48" s="34" t="s">
        <v>405</v>
      </c>
      <c r="D48" s="35" t="s">
        <v>42</v>
      </c>
      <c r="E48" s="13"/>
      <c r="F48" s="13"/>
      <c r="G48" s="13"/>
      <c r="H48" s="7" t="s">
        <v>177</v>
      </c>
    </row>
    <row r="49" spans="1:8" ht="14.25">
      <c r="A49" s="47" t="str">
        <f>"7336"</f>
        <v>7336</v>
      </c>
      <c r="B49" s="32" t="s">
        <v>213</v>
      </c>
      <c r="C49" s="44" t="s">
        <v>159</v>
      </c>
      <c r="D49" s="44" t="s">
        <v>158</v>
      </c>
      <c r="E49" s="10"/>
      <c r="F49" s="10"/>
      <c r="G49" s="10"/>
      <c r="H49" s="9" t="s">
        <v>177</v>
      </c>
    </row>
    <row r="50" spans="1:16" ht="14.25">
      <c r="A50" s="32" t="str">
        <f>"7341"</f>
        <v>7341</v>
      </c>
      <c r="B50" s="31" t="s">
        <v>137</v>
      </c>
      <c r="C50" s="34" t="s">
        <v>287</v>
      </c>
      <c r="D50" s="35" t="s">
        <v>286</v>
      </c>
      <c r="E50" s="11"/>
      <c r="F50" s="11"/>
      <c r="G50" s="11" t="s">
        <v>177</v>
      </c>
      <c r="H50" s="12" t="s">
        <v>177</v>
      </c>
      <c r="I50" s="2"/>
      <c r="J50" s="2"/>
      <c r="K50" s="2"/>
      <c r="L50" s="2"/>
      <c r="M50" s="2"/>
      <c r="N50" s="2"/>
      <c r="O50" s="2"/>
      <c r="P50" s="2"/>
    </row>
    <row r="51" spans="1:8" ht="14.25">
      <c r="A51" s="32" t="str">
        <f>"7347"</f>
        <v>7347</v>
      </c>
      <c r="B51" s="41" t="s">
        <v>138</v>
      </c>
      <c r="C51" s="42" t="s">
        <v>287</v>
      </c>
      <c r="D51" s="43" t="s">
        <v>286</v>
      </c>
      <c r="E51" s="8"/>
      <c r="F51" s="8"/>
      <c r="G51" s="8"/>
      <c r="H51" s="7" t="s">
        <v>177</v>
      </c>
    </row>
    <row r="52" spans="1:8" s="15" customFormat="1" ht="14.25">
      <c r="A52" s="32" t="str">
        <f>"7361"</f>
        <v>7361</v>
      </c>
      <c r="B52" s="31" t="s">
        <v>332</v>
      </c>
      <c r="C52" s="34" t="s">
        <v>159</v>
      </c>
      <c r="D52" s="35" t="s">
        <v>74</v>
      </c>
      <c r="E52" s="8"/>
      <c r="F52" s="8"/>
      <c r="G52" s="8"/>
      <c r="H52" s="7" t="s">
        <v>177</v>
      </c>
    </row>
    <row r="53" spans="1:8" ht="14.25">
      <c r="A53" s="32" t="str">
        <f>"7380"</f>
        <v>7380</v>
      </c>
      <c r="B53" s="41" t="s">
        <v>139</v>
      </c>
      <c r="C53" s="42" t="s">
        <v>41</v>
      </c>
      <c r="D53" s="43" t="s">
        <v>40</v>
      </c>
      <c r="E53" s="8"/>
      <c r="F53" s="8"/>
      <c r="G53" s="8"/>
      <c r="H53" s="12" t="s">
        <v>177</v>
      </c>
    </row>
    <row r="54" spans="1:8" ht="14.25">
      <c r="A54" s="32" t="str">
        <f>"7418"</f>
        <v>7418</v>
      </c>
      <c r="B54" s="41" t="s">
        <v>140</v>
      </c>
      <c r="C54" s="42" t="s">
        <v>240</v>
      </c>
      <c r="D54" s="43" t="s">
        <v>239</v>
      </c>
      <c r="E54" s="13"/>
      <c r="F54" s="13"/>
      <c r="G54" s="8"/>
      <c r="H54" s="9" t="s">
        <v>177</v>
      </c>
    </row>
    <row r="55" spans="1:8" ht="14.25">
      <c r="A55" s="32" t="str">
        <f>"7423"</f>
        <v>7423</v>
      </c>
      <c r="B55" s="32" t="s">
        <v>388</v>
      </c>
      <c r="C55" s="30" t="s">
        <v>211</v>
      </c>
      <c r="D55" s="33" t="s">
        <v>210</v>
      </c>
      <c r="E55" s="8"/>
      <c r="F55" s="8"/>
      <c r="G55" s="8"/>
      <c r="H55" s="9" t="s">
        <v>177</v>
      </c>
    </row>
    <row r="56" spans="1:8" ht="14.25">
      <c r="A56" s="32" t="s">
        <v>386</v>
      </c>
      <c r="B56" s="32" t="s">
        <v>387</v>
      </c>
      <c r="C56" s="30" t="s">
        <v>240</v>
      </c>
      <c r="D56" s="33" t="s">
        <v>241</v>
      </c>
      <c r="E56" s="13"/>
      <c r="F56" s="13"/>
      <c r="G56" s="8"/>
      <c r="H56" s="9" t="s">
        <v>177</v>
      </c>
    </row>
    <row r="57" spans="1:4" s="14" customFormat="1" ht="14.25">
      <c r="A57" s="32" t="str">
        <f>"7435"</f>
        <v>7435</v>
      </c>
      <c r="B57" s="32" t="s">
        <v>65</v>
      </c>
      <c r="C57" s="30" t="s">
        <v>173</v>
      </c>
      <c r="D57" s="33" t="s">
        <v>47</v>
      </c>
    </row>
    <row r="58" spans="1:8" ht="14.25">
      <c r="A58" s="32" t="str">
        <f>"7451"</f>
        <v>7451</v>
      </c>
      <c r="B58" s="41" t="s">
        <v>141</v>
      </c>
      <c r="C58" s="42" t="s">
        <v>39</v>
      </c>
      <c r="D58" s="43" t="s">
        <v>130</v>
      </c>
      <c r="E58" s="8"/>
      <c r="F58" s="8"/>
      <c r="H58" s="7" t="s">
        <v>177</v>
      </c>
    </row>
    <row r="59" spans="1:11" ht="14.25">
      <c r="A59" s="32" t="str">
        <f>"7467"</f>
        <v>7467</v>
      </c>
      <c r="B59" s="31" t="s">
        <v>142</v>
      </c>
      <c r="C59" s="34" t="s">
        <v>39</v>
      </c>
      <c r="D59" s="35" t="s">
        <v>130</v>
      </c>
      <c r="E59" s="13"/>
      <c r="F59" s="13"/>
      <c r="G59" s="8"/>
      <c r="H59" s="9" t="s">
        <v>177</v>
      </c>
      <c r="K59" s="3"/>
    </row>
    <row r="60" spans="1:11" ht="14.25">
      <c r="A60" s="32" t="s">
        <v>143</v>
      </c>
      <c r="B60" s="31" t="s">
        <v>346</v>
      </c>
      <c r="C60" s="34" t="s">
        <v>211</v>
      </c>
      <c r="D60" s="35" t="s">
        <v>210</v>
      </c>
      <c r="E60" s="13"/>
      <c r="F60" s="13"/>
      <c r="G60" s="8"/>
      <c r="H60" s="9" t="s">
        <v>177</v>
      </c>
      <c r="K60" s="3"/>
    </row>
    <row r="61" spans="1:8" ht="14.25">
      <c r="A61" s="32" t="str">
        <f>"7473"</f>
        <v>7473</v>
      </c>
      <c r="B61" s="41" t="s">
        <v>326</v>
      </c>
      <c r="C61" s="42" t="s">
        <v>287</v>
      </c>
      <c r="D61" s="43" t="s">
        <v>286</v>
      </c>
      <c r="E61" s="8"/>
      <c r="F61" s="8"/>
      <c r="G61" s="8"/>
      <c r="H61" s="9" t="s">
        <v>177</v>
      </c>
    </row>
    <row r="62" spans="1:8" ht="14.25">
      <c r="A62" s="32" t="str">
        <f>"7487"</f>
        <v>7487</v>
      </c>
      <c r="B62" s="31" t="s">
        <v>358</v>
      </c>
      <c r="C62" s="34" t="s">
        <v>240</v>
      </c>
      <c r="D62" s="35" t="s">
        <v>239</v>
      </c>
      <c r="E62" s="13"/>
      <c r="F62" s="13"/>
      <c r="G62" s="8"/>
      <c r="H62" s="12" t="s">
        <v>177</v>
      </c>
    </row>
    <row r="63" spans="1:8" ht="14.25">
      <c r="A63" s="32" t="str">
        <f>"7502"</f>
        <v>7502</v>
      </c>
      <c r="B63" s="41" t="s">
        <v>144</v>
      </c>
      <c r="C63" s="42" t="s">
        <v>41</v>
      </c>
      <c r="D63" s="43" t="s">
        <v>40</v>
      </c>
      <c r="E63" s="13"/>
      <c r="F63" s="13"/>
      <c r="G63" s="8"/>
      <c r="H63" s="9" t="s">
        <v>177</v>
      </c>
    </row>
    <row r="64" spans="1:8" ht="14.25">
      <c r="A64" s="32" t="s">
        <v>145</v>
      </c>
      <c r="B64" s="31" t="s">
        <v>146</v>
      </c>
      <c r="C64" s="34" t="s">
        <v>405</v>
      </c>
      <c r="D64" s="35" t="s">
        <v>81</v>
      </c>
      <c r="E64" s="13"/>
      <c r="F64" s="13"/>
      <c r="G64" s="8"/>
      <c r="H64" s="9" t="s">
        <v>177</v>
      </c>
    </row>
    <row r="65" spans="1:11" ht="14.25">
      <c r="A65" s="32" t="str">
        <f>"7520"</f>
        <v>7520</v>
      </c>
      <c r="B65" s="31" t="s">
        <v>147</v>
      </c>
      <c r="C65" s="34" t="s">
        <v>287</v>
      </c>
      <c r="D65" s="35" t="s">
        <v>286</v>
      </c>
      <c r="E65" s="8"/>
      <c r="F65" s="8"/>
      <c r="G65" s="8"/>
      <c r="H65" s="9" t="s">
        <v>177</v>
      </c>
      <c r="K65" s="3"/>
    </row>
    <row r="66" spans="1:8" ht="14.25">
      <c r="A66" s="32" t="s">
        <v>148</v>
      </c>
      <c r="B66" s="31" t="s">
        <v>149</v>
      </c>
      <c r="C66" s="34" t="s">
        <v>29</v>
      </c>
      <c r="D66" s="35" t="s">
        <v>28</v>
      </c>
      <c r="E66" s="13"/>
      <c r="F66" s="13"/>
      <c r="G66" s="8"/>
      <c r="H66" s="9" t="s">
        <v>177</v>
      </c>
    </row>
    <row r="67" spans="1:8" ht="14.25">
      <c r="A67" s="32" t="s">
        <v>150</v>
      </c>
      <c r="B67" s="31" t="s">
        <v>151</v>
      </c>
      <c r="C67" s="34" t="s">
        <v>34</v>
      </c>
      <c r="D67" s="35" t="s">
        <v>33</v>
      </c>
      <c r="E67" s="8"/>
      <c r="F67" s="8"/>
      <c r="G67" s="8"/>
      <c r="H67" s="9" t="s">
        <v>177</v>
      </c>
    </row>
    <row r="68" spans="1:16" ht="14.25">
      <c r="A68" s="32" t="s">
        <v>152</v>
      </c>
      <c r="B68" s="41" t="s">
        <v>307</v>
      </c>
      <c r="C68" s="42" t="s">
        <v>405</v>
      </c>
      <c r="D68" s="43" t="s">
        <v>404</v>
      </c>
      <c r="E68" s="13"/>
      <c r="F68" s="13"/>
      <c r="G68" s="8"/>
      <c r="H68" s="9" t="s">
        <v>177</v>
      </c>
      <c r="I68" s="2"/>
      <c r="J68" s="2"/>
      <c r="K68" s="2"/>
      <c r="L68" s="2"/>
      <c r="M68" s="2"/>
      <c r="N68" s="2"/>
      <c r="O68" s="2"/>
      <c r="P68" s="2"/>
    </row>
    <row r="69" spans="1:8" ht="14.25">
      <c r="A69" s="32" t="s">
        <v>153</v>
      </c>
      <c r="B69" s="31" t="s">
        <v>154</v>
      </c>
      <c r="C69" s="34" t="s">
        <v>405</v>
      </c>
      <c r="D69" s="35" t="s">
        <v>406</v>
      </c>
      <c r="E69" s="8"/>
      <c r="F69" s="8"/>
      <c r="H69" s="7" t="s">
        <v>177</v>
      </c>
    </row>
    <row r="70" spans="1:8" s="15" customFormat="1" ht="14.25">
      <c r="A70" s="32" t="s">
        <v>155</v>
      </c>
      <c r="B70" s="31" t="s">
        <v>156</v>
      </c>
      <c r="C70" s="34" t="s">
        <v>289</v>
      </c>
      <c r="D70" s="35" t="s">
        <v>288</v>
      </c>
      <c r="E70" s="13"/>
      <c r="F70" s="13"/>
      <c r="G70" s="8"/>
      <c r="H70" s="7" t="s">
        <v>177</v>
      </c>
    </row>
    <row r="71" spans="1:8" s="15" customFormat="1" ht="14.25">
      <c r="A71" s="32" t="str">
        <f>"7564"</f>
        <v>7564</v>
      </c>
      <c r="B71" s="41" t="s">
        <v>157</v>
      </c>
      <c r="C71" s="42" t="s">
        <v>39</v>
      </c>
      <c r="D71" s="43" t="s">
        <v>130</v>
      </c>
      <c r="E71" s="8"/>
      <c r="F71" s="8"/>
      <c r="G71" s="1"/>
      <c r="H71" s="7" t="s">
        <v>177</v>
      </c>
    </row>
    <row r="72" spans="1:8" ht="14.25">
      <c r="A72" s="32" t="s">
        <v>26</v>
      </c>
      <c r="B72" s="31" t="s">
        <v>27</v>
      </c>
      <c r="C72" s="34" t="s">
        <v>29</v>
      </c>
      <c r="D72" s="35" t="s">
        <v>28</v>
      </c>
      <c r="E72" s="8"/>
      <c r="F72" s="8"/>
      <c r="H72" s="7" t="s">
        <v>177</v>
      </c>
    </row>
    <row r="73" spans="1:8" ht="14.25">
      <c r="A73" s="32" t="s">
        <v>282</v>
      </c>
      <c r="B73" s="39" t="s">
        <v>283</v>
      </c>
      <c r="C73" s="40" t="s">
        <v>39</v>
      </c>
      <c r="D73" s="40" t="s">
        <v>38</v>
      </c>
      <c r="E73" s="8"/>
      <c r="F73" s="8"/>
      <c r="H73" s="7" t="s">
        <v>177</v>
      </c>
    </row>
    <row r="74" spans="1:8" ht="14.25">
      <c r="A74" s="32" t="s">
        <v>186</v>
      </c>
      <c r="B74" s="31" t="s">
        <v>187</v>
      </c>
      <c r="C74" s="34" t="s">
        <v>36</v>
      </c>
      <c r="D74" s="35" t="s">
        <v>183</v>
      </c>
      <c r="E74" s="13"/>
      <c r="F74" s="13"/>
      <c r="G74" s="8"/>
      <c r="H74" s="7" t="s">
        <v>177</v>
      </c>
    </row>
    <row r="75" spans="1:8" ht="14.25">
      <c r="A75" s="32" t="str">
        <f>"7617"</f>
        <v>7617</v>
      </c>
      <c r="B75" s="31" t="s">
        <v>329</v>
      </c>
      <c r="C75" s="34" t="s">
        <v>287</v>
      </c>
      <c r="D75" s="35" t="s">
        <v>286</v>
      </c>
      <c r="E75" s="11"/>
      <c r="F75" s="11"/>
      <c r="G75" s="11"/>
      <c r="H75" s="12" t="s">
        <v>177</v>
      </c>
    </row>
    <row r="76" spans="1:8" ht="14.25">
      <c r="A76" s="32" t="s">
        <v>382</v>
      </c>
      <c r="B76" s="32" t="s">
        <v>383</v>
      </c>
      <c r="C76" s="30" t="s">
        <v>208</v>
      </c>
      <c r="D76" s="33" t="s">
        <v>237</v>
      </c>
      <c r="E76" s="13"/>
      <c r="F76" s="13"/>
      <c r="H76" s="7" t="s">
        <v>177</v>
      </c>
    </row>
    <row r="77" spans="1:8" ht="14.25">
      <c r="A77" s="32" t="str">
        <f>"7628"</f>
        <v>7628</v>
      </c>
      <c r="B77" s="31" t="s">
        <v>188</v>
      </c>
      <c r="C77" s="34" t="s">
        <v>287</v>
      </c>
      <c r="D77" s="35" t="s">
        <v>286</v>
      </c>
      <c r="E77" s="13"/>
      <c r="F77" s="13"/>
      <c r="G77" s="8"/>
      <c r="H77" s="16" t="s">
        <v>177</v>
      </c>
    </row>
    <row r="78" spans="1:16" ht="14.25">
      <c r="A78" s="32" t="s">
        <v>380</v>
      </c>
      <c r="B78" s="32" t="s">
        <v>381</v>
      </c>
      <c r="C78" s="30" t="s">
        <v>208</v>
      </c>
      <c r="D78" s="33" t="s">
        <v>236</v>
      </c>
      <c r="E78" s="11"/>
      <c r="F78" s="11"/>
      <c r="G78" s="11"/>
      <c r="H78" s="12" t="s">
        <v>177</v>
      </c>
      <c r="I78" s="2"/>
      <c r="J78" s="2"/>
      <c r="K78" s="2"/>
      <c r="L78" s="2"/>
      <c r="M78" s="2"/>
      <c r="N78" s="2"/>
      <c r="O78" s="2"/>
      <c r="P78" s="2"/>
    </row>
    <row r="79" spans="1:8" ht="14.25">
      <c r="A79" s="32" t="str">
        <f>"7633"</f>
        <v>7633</v>
      </c>
      <c r="B79" s="31" t="s">
        <v>189</v>
      </c>
      <c r="C79" s="34" t="s">
        <v>159</v>
      </c>
      <c r="D79" s="35" t="s">
        <v>74</v>
      </c>
      <c r="E79" s="8"/>
      <c r="F79" s="8"/>
      <c r="G79" s="8"/>
      <c r="H79" s="9" t="s">
        <v>177</v>
      </c>
    </row>
    <row r="80" spans="1:8" ht="14.25">
      <c r="A80" s="32" t="str">
        <f>"7643"</f>
        <v>7643</v>
      </c>
      <c r="B80" s="41" t="s">
        <v>364</v>
      </c>
      <c r="C80" s="42" t="s">
        <v>41</v>
      </c>
      <c r="D80" s="43" t="s">
        <v>40</v>
      </c>
      <c r="E80" s="10"/>
      <c r="F80" s="10"/>
      <c r="G80" s="10"/>
      <c r="H80" s="9" t="s">
        <v>177</v>
      </c>
    </row>
    <row r="81" spans="1:8" ht="14.25">
      <c r="A81" s="32" t="str">
        <f>"7653"</f>
        <v>7653</v>
      </c>
      <c r="B81" s="31" t="s">
        <v>190</v>
      </c>
      <c r="C81" s="34" t="s">
        <v>287</v>
      </c>
      <c r="D81" s="35" t="s">
        <v>286</v>
      </c>
      <c r="E81" s="8"/>
      <c r="F81" s="8"/>
      <c r="G81" s="8"/>
      <c r="H81" s="12" t="s">
        <v>177</v>
      </c>
    </row>
    <row r="82" spans="1:8" ht="14.25">
      <c r="A82" s="32" t="s">
        <v>84</v>
      </c>
      <c r="B82" s="32" t="s">
        <v>85</v>
      </c>
      <c r="C82" s="30" t="s">
        <v>173</v>
      </c>
      <c r="D82" s="33" t="s">
        <v>31</v>
      </c>
      <c r="E82" s="10"/>
      <c r="F82" s="10"/>
      <c r="G82" s="10"/>
      <c r="H82" s="7" t="s">
        <v>177</v>
      </c>
    </row>
    <row r="83" spans="1:8" ht="14.25">
      <c r="A83" s="32" t="s">
        <v>191</v>
      </c>
      <c r="B83" s="31" t="s">
        <v>359</v>
      </c>
      <c r="C83" s="34" t="s">
        <v>243</v>
      </c>
      <c r="D83" s="35" t="s">
        <v>37</v>
      </c>
      <c r="E83" s="11"/>
      <c r="F83" s="11"/>
      <c r="G83" s="11"/>
      <c r="H83" s="12" t="s">
        <v>177</v>
      </c>
    </row>
    <row r="84" spans="1:8" s="14" customFormat="1" ht="14.25">
      <c r="A84" s="32" t="str">
        <f>"7680"</f>
        <v>7680</v>
      </c>
      <c r="B84" s="31" t="s">
        <v>331</v>
      </c>
      <c r="C84" s="34" t="s">
        <v>159</v>
      </c>
      <c r="D84" s="35" t="s">
        <v>74</v>
      </c>
      <c r="E84" s="8"/>
      <c r="F84" s="8"/>
      <c r="G84" s="1"/>
      <c r="H84" s="7" t="s">
        <v>177</v>
      </c>
    </row>
    <row r="85" spans="1:11" ht="14.25">
      <c r="A85" s="32" t="str">
        <f>"7681"</f>
        <v>7681</v>
      </c>
      <c r="B85" s="41" t="s">
        <v>354</v>
      </c>
      <c r="C85" s="42" t="s">
        <v>208</v>
      </c>
      <c r="D85" s="43" t="s">
        <v>237</v>
      </c>
      <c r="E85" s="13"/>
      <c r="F85" s="13"/>
      <c r="G85" s="8"/>
      <c r="H85" s="9" t="s">
        <v>177</v>
      </c>
      <c r="K85" s="3"/>
    </row>
    <row r="86" spans="1:11" ht="14.25">
      <c r="A86" s="32" t="s">
        <v>192</v>
      </c>
      <c r="B86" s="31" t="s">
        <v>193</v>
      </c>
      <c r="C86" s="34" t="s">
        <v>405</v>
      </c>
      <c r="D86" s="35" t="s">
        <v>42</v>
      </c>
      <c r="E86" s="13"/>
      <c r="F86" s="13"/>
      <c r="G86" s="8"/>
      <c r="H86" s="9" t="s">
        <v>177</v>
      </c>
      <c r="K86" s="3"/>
    </row>
    <row r="87" spans="1:8" ht="14.25">
      <c r="A87" s="47" t="str">
        <f>"7698"</f>
        <v>7698</v>
      </c>
      <c r="B87" s="32" t="s">
        <v>212</v>
      </c>
      <c r="C87" s="44" t="s">
        <v>405</v>
      </c>
      <c r="D87" s="44" t="s">
        <v>404</v>
      </c>
      <c r="E87" s="13"/>
      <c r="F87" s="13"/>
      <c r="G87" s="8"/>
      <c r="H87" s="9" t="s">
        <v>177</v>
      </c>
    </row>
    <row r="88" spans="1:8" ht="14.25">
      <c r="A88" s="32" t="s">
        <v>194</v>
      </c>
      <c r="B88" s="31" t="s">
        <v>323</v>
      </c>
      <c r="C88" s="34" t="s">
        <v>246</v>
      </c>
      <c r="D88" s="35" t="s">
        <v>245</v>
      </c>
      <c r="E88" s="8"/>
      <c r="F88" s="8"/>
      <c r="G88" s="8"/>
      <c r="H88" s="9" t="s">
        <v>177</v>
      </c>
    </row>
    <row r="89" spans="1:8" s="2" customFormat="1" ht="14.25">
      <c r="A89" s="32" t="s">
        <v>195</v>
      </c>
      <c r="B89" s="31" t="s">
        <v>196</v>
      </c>
      <c r="C89" s="34" t="s">
        <v>173</v>
      </c>
      <c r="D89" s="35" t="s">
        <v>31</v>
      </c>
      <c r="E89" s="11"/>
      <c r="F89" s="11"/>
      <c r="G89" s="1"/>
      <c r="H89" s="7" t="s">
        <v>177</v>
      </c>
    </row>
    <row r="90" spans="1:8" s="2" customFormat="1" ht="14.25">
      <c r="A90" s="32" t="s">
        <v>197</v>
      </c>
      <c r="B90" s="31" t="s">
        <v>198</v>
      </c>
      <c r="C90" s="34" t="s">
        <v>405</v>
      </c>
      <c r="D90" s="35" t="s">
        <v>81</v>
      </c>
      <c r="E90" s="10"/>
      <c r="F90" s="10"/>
      <c r="G90" s="1"/>
      <c r="H90" s="7" t="s">
        <v>177</v>
      </c>
    </row>
    <row r="91" spans="1:8" ht="14.25">
      <c r="A91" s="32" t="s">
        <v>199</v>
      </c>
      <c r="B91" s="31" t="s">
        <v>200</v>
      </c>
      <c r="C91" s="34" t="s">
        <v>211</v>
      </c>
      <c r="D91" s="35" t="s">
        <v>210</v>
      </c>
      <c r="E91" s="13"/>
      <c r="F91" s="13"/>
      <c r="G91" s="8"/>
      <c r="H91" s="12" t="s">
        <v>177</v>
      </c>
    </row>
    <row r="92" spans="1:12" ht="14.25">
      <c r="A92" s="32" t="s">
        <v>384</v>
      </c>
      <c r="B92" s="32" t="s">
        <v>385</v>
      </c>
      <c r="C92" s="30" t="s">
        <v>208</v>
      </c>
      <c r="D92" s="33" t="s">
        <v>237</v>
      </c>
      <c r="E92" s="13"/>
      <c r="F92" s="13"/>
      <c r="G92" s="8"/>
      <c r="H92" s="7" t="s">
        <v>177</v>
      </c>
      <c r="I92" s="2"/>
      <c r="J92" s="2"/>
      <c r="K92" s="2"/>
      <c r="L92" s="2"/>
    </row>
    <row r="93" spans="1:8" ht="14.25">
      <c r="A93" s="32" t="str">
        <f>"7730"</f>
        <v>7730</v>
      </c>
      <c r="B93" s="41" t="s">
        <v>201</v>
      </c>
      <c r="C93" s="42" t="s">
        <v>289</v>
      </c>
      <c r="D93" s="43" t="s">
        <v>244</v>
      </c>
      <c r="E93" s="13"/>
      <c r="F93" s="13"/>
      <c r="H93" s="7" t="s">
        <v>177</v>
      </c>
    </row>
    <row r="94" spans="1:8" ht="14.25">
      <c r="A94" s="32" t="s">
        <v>202</v>
      </c>
      <c r="B94" s="32" t="s">
        <v>86</v>
      </c>
      <c r="C94" s="30" t="s">
        <v>173</v>
      </c>
      <c r="D94" s="33" t="s">
        <v>32</v>
      </c>
      <c r="E94" s="8"/>
      <c r="F94" s="8"/>
      <c r="H94" s="7" t="s">
        <v>177</v>
      </c>
    </row>
    <row r="95" spans="1:8" ht="14.25">
      <c r="A95" s="32" t="str">
        <f>"7752"</f>
        <v>7752</v>
      </c>
      <c r="B95" s="31" t="s">
        <v>203</v>
      </c>
      <c r="C95" s="34" t="s">
        <v>208</v>
      </c>
      <c r="D95" s="35" t="s">
        <v>237</v>
      </c>
      <c r="H95" s="7" t="s">
        <v>177</v>
      </c>
    </row>
    <row r="96" spans="1:8" ht="14.25">
      <c r="A96" s="32" t="str">
        <f>"7772"</f>
        <v>7772</v>
      </c>
      <c r="B96" s="41" t="s">
        <v>204</v>
      </c>
      <c r="C96" s="42" t="s">
        <v>405</v>
      </c>
      <c r="D96" s="43" t="s">
        <v>255</v>
      </c>
      <c r="E96" s="11"/>
      <c r="F96" s="11"/>
      <c r="G96" s="11"/>
      <c r="H96" s="12" t="s">
        <v>177</v>
      </c>
    </row>
    <row r="97" spans="1:8" s="15" customFormat="1" ht="14.25">
      <c r="A97" s="32" t="str">
        <f>"7774"</f>
        <v>7774</v>
      </c>
      <c r="B97" s="41" t="s">
        <v>205</v>
      </c>
      <c r="C97" s="42" t="s">
        <v>405</v>
      </c>
      <c r="D97" s="43" t="s">
        <v>255</v>
      </c>
      <c r="E97" s="8"/>
      <c r="F97" s="13"/>
      <c r="G97" s="1"/>
      <c r="H97" s="7" t="s">
        <v>177</v>
      </c>
    </row>
    <row r="98" spans="1:8" ht="14.25">
      <c r="A98" s="32" t="str">
        <f>"7780"</f>
        <v>7780</v>
      </c>
      <c r="B98" s="31" t="s">
        <v>206</v>
      </c>
      <c r="C98" s="34" t="s">
        <v>405</v>
      </c>
      <c r="D98" s="35" t="s">
        <v>255</v>
      </c>
      <c r="E98" s="11"/>
      <c r="F98" s="11"/>
      <c r="G98" s="11"/>
      <c r="H98" s="12" t="s">
        <v>177</v>
      </c>
    </row>
    <row r="99" spans="1:8" ht="14.25">
      <c r="A99" s="32" t="str">
        <f>"7782"</f>
        <v>7782</v>
      </c>
      <c r="B99" s="31" t="s">
        <v>371</v>
      </c>
      <c r="C99" s="34" t="s">
        <v>405</v>
      </c>
      <c r="D99" s="35" t="s">
        <v>255</v>
      </c>
      <c r="E99" s="8"/>
      <c r="F99" s="8"/>
      <c r="H99" s="7" t="s">
        <v>177</v>
      </c>
    </row>
    <row r="100" spans="1:8" ht="14.25">
      <c r="A100" s="32" t="s">
        <v>89</v>
      </c>
      <c r="B100" s="32" t="s">
        <v>90</v>
      </c>
      <c r="C100" s="30" t="s">
        <v>29</v>
      </c>
      <c r="D100" s="33" t="s">
        <v>28</v>
      </c>
      <c r="E100" s="11"/>
      <c r="F100" s="11"/>
      <c r="H100" s="7" t="s">
        <v>177</v>
      </c>
    </row>
    <row r="101" spans="1:8" ht="14.25">
      <c r="A101" s="32" t="str">
        <f>"7817"</f>
        <v>7817</v>
      </c>
      <c r="B101" s="41" t="s">
        <v>373</v>
      </c>
      <c r="C101" s="42" t="s">
        <v>405</v>
      </c>
      <c r="D101" s="43" t="s">
        <v>255</v>
      </c>
      <c r="E101" s="8"/>
      <c r="F101" s="8"/>
      <c r="H101" s="7" t="s">
        <v>177</v>
      </c>
    </row>
    <row r="102" spans="1:8" ht="14.25">
      <c r="A102" s="32" t="str">
        <f>"7828"</f>
        <v>7828</v>
      </c>
      <c r="B102" s="41" t="s">
        <v>374</v>
      </c>
      <c r="C102" s="42" t="s">
        <v>39</v>
      </c>
      <c r="D102" s="43" t="s">
        <v>130</v>
      </c>
      <c r="E102" s="13"/>
      <c r="F102" s="13"/>
      <c r="H102" s="7" t="s">
        <v>177</v>
      </c>
    </row>
    <row r="103" spans="1:8" s="14" customFormat="1" ht="14.25">
      <c r="A103" s="32" t="str">
        <f>"7852"</f>
        <v>7852</v>
      </c>
      <c r="B103" s="31" t="s">
        <v>357</v>
      </c>
      <c r="C103" s="34" t="s">
        <v>240</v>
      </c>
      <c r="D103" s="35" t="s">
        <v>239</v>
      </c>
      <c r="E103" s="13"/>
      <c r="F103" s="13"/>
      <c r="G103" s="8"/>
      <c r="H103" s="12" t="s">
        <v>177</v>
      </c>
    </row>
    <row r="104" spans="1:11" ht="14.25">
      <c r="A104" s="32" t="str">
        <f>"7855"</f>
        <v>7855</v>
      </c>
      <c r="B104" s="31" t="s">
        <v>375</v>
      </c>
      <c r="C104" s="34" t="s">
        <v>159</v>
      </c>
      <c r="D104" s="35" t="s">
        <v>74</v>
      </c>
      <c r="E104" s="10"/>
      <c r="F104" s="10"/>
      <c r="G104" s="10"/>
      <c r="H104" s="16" t="s">
        <v>177</v>
      </c>
      <c r="K104" s="3"/>
    </row>
    <row r="105" spans="1:11" ht="14.25">
      <c r="A105" s="32" t="str">
        <f>"7856"</f>
        <v>7856</v>
      </c>
      <c r="B105" s="41" t="s">
        <v>376</v>
      </c>
      <c r="C105" s="42" t="s">
        <v>41</v>
      </c>
      <c r="D105" s="43" t="s">
        <v>40</v>
      </c>
      <c r="E105" s="8"/>
      <c r="F105" s="8"/>
      <c r="G105" s="8"/>
      <c r="H105" s="9" t="s">
        <v>177</v>
      </c>
      <c r="K105" s="3"/>
    </row>
    <row r="106" spans="1:11" ht="14.25">
      <c r="A106" s="32" t="str">
        <f>"7864"</f>
        <v>7864</v>
      </c>
      <c r="B106" s="41" t="s">
        <v>377</v>
      </c>
      <c r="C106" s="42" t="s">
        <v>289</v>
      </c>
      <c r="D106" s="43" t="s">
        <v>244</v>
      </c>
      <c r="E106" s="8"/>
      <c r="F106" s="8"/>
      <c r="G106" s="8"/>
      <c r="H106" s="9" t="s">
        <v>177</v>
      </c>
      <c r="K106" s="5"/>
    </row>
    <row r="107" spans="1:8" ht="14.25">
      <c r="A107" s="32" t="s">
        <v>378</v>
      </c>
      <c r="B107" s="31" t="s">
        <v>316</v>
      </c>
      <c r="C107" s="34" t="s">
        <v>405</v>
      </c>
      <c r="D107" s="35" t="s">
        <v>81</v>
      </c>
      <c r="E107" s="13"/>
      <c r="F107" s="13"/>
      <c r="G107" s="13"/>
      <c r="H107" s="7" t="s">
        <v>177</v>
      </c>
    </row>
    <row r="108" spans="1:8" ht="14.25">
      <c r="A108" s="32" t="str">
        <f>"7890"</f>
        <v>7890</v>
      </c>
      <c r="B108" s="31" t="s">
        <v>333</v>
      </c>
      <c r="C108" s="34" t="s">
        <v>159</v>
      </c>
      <c r="D108" s="35" t="s">
        <v>74</v>
      </c>
      <c r="E108" s="8"/>
      <c r="F108" s="8"/>
      <c r="G108" s="8"/>
      <c r="H108" s="9" t="s">
        <v>177</v>
      </c>
    </row>
    <row r="109" spans="1:8" s="2" customFormat="1" ht="14.25">
      <c r="A109" s="32" t="str">
        <f>"7904"</f>
        <v>7904</v>
      </c>
      <c r="B109" s="31" t="s">
        <v>109</v>
      </c>
      <c r="C109" s="34" t="s">
        <v>208</v>
      </c>
      <c r="D109" s="35" t="s">
        <v>237</v>
      </c>
      <c r="E109" s="10"/>
      <c r="F109" s="10"/>
      <c r="G109" s="10"/>
      <c r="H109" s="9" t="s">
        <v>177</v>
      </c>
    </row>
    <row r="110" spans="1:8" s="2" customFormat="1" ht="14.25">
      <c r="A110" s="32" t="str">
        <f>"7916"</f>
        <v>7916</v>
      </c>
      <c r="B110" s="31" t="s">
        <v>110</v>
      </c>
      <c r="C110" s="34" t="s">
        <v>287</v>
      </c>
      <c r="D110" s="35" t="s">
        <v>286</v>
      </c>
      <c r="E110" s="11"/>
      <c r="F110" s="11"/>
      <c r="G110" s="11"/>
      <c r="H110" s="7" t="s">
        <v>177</v>
      </c>
    </row>
    <row r="111" spans="1:8" ht="14.25">
      <c r="A111" s="32" t="s">
        <v>111</v>
      </c>
      <c r="B111" s="31" t="s">
        <v>324</v>
      </c>
      <c r="C111" s="34" t="s">
        <v>246</v>
      </c>
      <c r="D111" s="35" t="s">
        <v>245</v>
      </c>
      <c r="E111" s="8"/>
      <c r="F111" s="8"/>
      <c r="G111" s="8"/>
      <c r="H111" s="12" t="s">
        <v>177</v>
      </c>
    </row>
    <row r="112" spans="1:8" ht="14.25">
      <c r="A112" s="32" t="str">
        <f>"7947"</f>
        <v>7947</v>
      </c>
      <c r="B112" s="31" t="s">
        <v>112</v>
      </c>
      <c r="C112" s="34" t="s">
        <v>287</v>
      </c>
      <c r="D112" s="35" t="s">
        <v>286</v>
      </c>
      <c r="E112" s="8"/>
      <c r="F112" s="8"/>
      <c r="H112" s="7" t="s">
        <v>177</v>
      </c>
    </row>
    <row r="113" spans="1:13" s="13" customFormat="1" ht="14.25">
      <c r="A113" s="32" t="str">
        <f>"7960"</f>
        <v>7960</v>
      </c>
      <c r="B113" s="32" t="s">
        <v>335</v>
      </c>
      <c r="C113" s="30" t="s">
        <v>159</v>
      </c>
      <c r="D113" s="33" t="s">
        <v>74</v>
      </c>
      <c r="E113" s="8"/>
      <c r="F113" s="8"/>
      <c r="G113" s="8"/>
      <c r="H113" s="8"/>
      <c r="I113" s="8"/>
      <c r="J113" s="8"/>
      <c r="K113" s="8"/>
      <c r="L113" s="8"/>
      <c r="M113" s="8"/>
    </row>
    <row r="114" spans="1:8" ht="14.25">
      <c r="A114" s="32" t="str">
        <f>"7987"</f>
        <v>7987</v>
      </c>
      <c r="B114" s="32" t="s">
        <v>113</v>
      </c>
      <c r="C114" s="30" t="s">
        <v>69</v>
      </c>
      <c r="D114" s="33" t="s">
        <v>68</v>
      </c>
      <c r="E114" s="13"/>
      <c r="F114" s="13"/>
      <c r="G114" s="13"/>
      <c r="H114" s="9" t="s">
        <v>177</v>
      </c>
    </row>
    <row r="115" spans="1:8" ht="14.25">
      <c r="A115" s="32" t="str">
        <f>"7990"</f>
        <v>7990</v>
      </c>
      <c r="B115" s="32" t="s">
        <v>114</v>
      </c>
      <c r="C115" s="30" t="s">
        <v>405</v>
      </c>
      <c r="D115" s="33" t="s">
        <v>66</v>
      </c>
      <c r="E115" s="13"/>
      <c r="F115" s="13"/>
      <c r="G115" s="13"/>
      <c r="H115" s="12" t="s">
        <v>177</v>
      </c>
    </row>
    <row r="116" spans="1:8" ht="14.25">
      <c r="A116" s="32" t="str">
        <f>"7999"</f>
        <v>7999</v>
      </c>
      <c r="B116" s="32" t="s">
        <v>115</v>
      </c>
      <c r="C116" s="30" t="s">
        <v>41</v>
      </c>
      <c r="D116" s="33" t="s">
        <v>40</v>
      </c>
      <c r="E116" s="13"/>
      <c r="F116" s="13"/>
      <c r="G116" s="13"/>
      <c r="H116" s="9" t="s">
        <v>177</v>
      </c>
    </row>
    <row r="117" spans="1:8" ht="14.25">
      <c r="A117" s="32" t="s">
        <v>116</v>
      </c>
      <c r="B117" s="31" t="s">
        <v>117</v>
      </c>
      <c r="C117" s="34" t="s">
        <v>1</v>
      </c>
      <c r="D117" s="35" t="s">
        <v>102</v>
      </c>
      <c r="E117" s="13"/>
      <c r="F117" s="13"/>
      <c r="G117" s="13"/>
      <c r="H117" s="9"/>
    </row>
    <row r="118" spans="1:8" ht="14.25">
      <c r="A118" s="32" t="s">
        <v>91</v>
      </c>
      <c r="B118" s="32" t="s">
        <v>92</v>
      </c>
      <c r="C118" s="30" t="s">
        <v>29</v>
      </c>
      <c r="D118" s="33" t="s">
        <v>28</v>
      </c>
      <c r="E118" s="8"/>
      <c r="F118" s="8"/>
      <c r="H118" s="7" t="s">
        <v>177</v>
      </c>
    </row>
    <row r="119" spans="1:8" ht="14.25">
      <c r="A119" s="32" t="str">
        <f>"8036"</f>
        <v>8036</v>
      </c>
      <c r="B119" s="31" t="s">
        <v>118</v>
      </c>
      <c r="C119" s="34" t="s">
        <v>39</v>
      </c>
      <c r="D119" s="35" t="s">
        <v>130</v>
      </c>
      <c r="E119" s="11"/>
      <c r="F119" s="11"/>
      <c r="G119" s="11"/>
      <c r="H119" s="12" t="s">
        <v>177</v>
      </c>
    </row>
    <row r="120" spans="1:8" ht="14.25">
      <c r="A120" s="32" t="s">
        <v>119</v>
      </c>
      <c r="B120" s="31" t="s">
        <v>180</v>
      </c>
      <c r="C120" s="34" t="s">
        <v>246</v>
      </c>
      <c r="D120" s="35" t="s">
        <v>245</v>
      </c>
      <c r="E120" s="13"/>
      <c r="F120" s="13"/>
      <c r="G120" s="13"/>
      <c r="H120" s="16" t="s">
        <v>177</v>
      </c>
    </row>
    <row r="121" spans="1:8" ht="14.25">
      <c r="A121" s="32" t="str">
        <f>"8061"</f>
        <v>8061</v>
      </c>
      <c r="B121" s="31" t="s">
        <v>120</v>
      </c>
      <c r="C121" s="34" t="s">
        <v>287</v>
      </c>
      <c r="D121" s="35" t="s">
        <v>286</v>
      </c>
      <c r="F121" s="8"/>
      <c r="G121" s="8"/>
      <c r="H121" s="7" t="s">
        <v>177</v>
      </c>
    </row>
    <row r="122" spans="1:8" ht="14.25">
      <c r="A122" s="32" t="s">
        <v>121</v>
      </c>
      <c r="B122" s="31" t="s">
        <v>122</v>
      </c>
      <c r="C122" s="34" t="s">
        <v>1</v>
      </c>
      <c r="D122" s="35" t="s">
        <v>102</v>
      </c>
      <c r="E122" s="8"/>
      <c r="F122" s="8"/>
      <c r="H122" s="7" t="s">
        <v>177</v>
      </c>
    </row>
    <row r="123" spans="1:8" ht="14.25">
      <c r="A123" s="32" t="str">
        <f>"8073"</f>
        <v>8073</v>
      </c>
      <c r="B123" s="32" t="s">
        <v>310</v>
      </c>
      <c r="C123" s="30" t="s">
        <v>405</v>
      </c>
      <c r="D123" s="33" t="s">
        <v>67</v>
      </c>
      <c r="E123" s="13"/>
      <c r="F123" s="13"/>
      <c r="G123" s="13"/>
      <c r="H123" s="7" t="s">
        <v>177</v>
      </c>
    </row>
    <row r="124" spans="1:8" ht="14.25">
      <c r="A124" s="32" t="str">
        <f>"8075"</f>
        <v>8075</v>
      </c>
      <c r="B124" s="32" t="s">
        <v>123</v>
      </c>
      <c r="C124" s="30" t="s">
        <v>405</v>
      </c>
      <c r="D124" s="33" t="s">
        <v>66</v>
      </c>
      <c r="E124" s="13"/>
      <c r="F124" s="13"/>
      <c r="G124" s="13"/>
      <c r="H124" s="9" t="s">
        <v>177</v>
      </c>
    </row>
    <row r="125" spans="1:8" ht="14.25">
      <c r="A125" s="32" t="str">
        <f>"8097"</f>
        <v>8097</v>
      </c>
      <c r="B125" s="31" t="s">
        <v>124</v>
      </c>
      <c r="C125" s="34" t="s">
        <v>159</v>
      </c>
      <c r="D125" s="35" t="s">
        <v>74</v>
      </c>
      <c r="E125" s="13"/>
      <c r="F125" s="13"/>
      <c r="G125" s="13"/>
      <c r="H125" s="7" t="s">
        <v>177</v>
      </c>
    </row>
    <row r="126" spans="1:8" s="14" customFormat="1" ht="14.25">
      <c r="A126" s="32" t="str">
        <f>"8099"</f>
        <v>8099</v>
      </c>
      <c r="B126" s="32" t="s">
        <v>308</v>
      </c>
      <c r="C126" s="30" t="s">
        <v>405</v>
      </c>
      <c r="D126" s="33" t="s">
        <v>67</v>
      </c>
      <c r="E126" s="13"/>
      <c r="F126" s="13"/>
      <c r="G126" s="13"/>
      <c r="H126" s="12" t="s">
        <v>177</v>
      </c>
    </row>
    <row r="127" spans="1:11" ht="14.25">
      <c r="A127" s="32" t="str">
        <f>"8111"</f>
        <v>8111</v>
      </c>
      <c r="B127" s="32" t="s">
        <v>125</v>
      </c>
      <c r="C127" s="30" t="s">
        <v>240</v>
      </c>
      <c r="D127" s="33" t="s">
        <v>79</v>
      </c>
      <c r="E127" s="13"/>
      <c r="F127" s="13"/>
      <c r="G127" s="13"/>
      <c r="H127" s="7" t="s">
        <v>177</v>
      </c>
      <c r="K127" s="3"/>
    </row>
    <row r="128" spans="1:8" ht="14.25">
      <c r="A128" s="32" t="str">
        <f>"8121"</f>
        <v>8121</v>
      </c>
      <c r="B128" s="32" t="s">
        <v>126</v>
      </c>
      <c r="C128" s="30" t="s">
        <v>208</v>
      </c>
      <c r="D128" s="33" t="s">
        <v>237</v>
      </c>
      <c r="E128" s="13"/>
      <c r="F128" s="13"/>
      <c r="G128" s="13"/>
      <c r="H128" s="7" t="s">
        <v>177</v>
      </c>
    </row>
    <row r="129" spans="1:8" ht="14.25">
      <c r="A129" s="32" t="s">
        <v>127</v>
      </c>
      <c r="B129" s="31" t="s">
        <v>128</v>
      </c>
      <c r="C129" s="34" t="s">
        <v>246</v>
      </c>
      <c r="D129" s="35" t="s">
        <v>245</v>
      </c>
      <c r="E129" s="13"/>
      <c r="F129" s="13"/>
      <c r="G129" s="13"/>
      <c r="H129" s="7" t="s">
        <v>177</v>
      </c>
    </row>
    <row r="130" spans="1:8" ht="14.25">
      <c r="A130" s="32" t="str">
        <f>"8136"</f>
        <v>8136</v>
      </c>
      <c r="B130" s="31" t="s">
        <v>279</v>
      </c>
      <c r="C130" s="34" t="s">
        <v>173</v>
      </c>
      <c r="D130" s="35" t="s">
        <v>31</v>
      </c>
      <c r="E130" s="8"/>
      <c r="F130" s="8"/>
      <c r="G130" s="8"/>
      <c r="H130" s="9" t="s">
        <v>177</v>
      </c>
    </row>
    <row r="131" spans="1:8" ht="14.25">
      <c r="A131" s="32" t="s">
        <v>93</v>
      </c>
      <c r="B131" s="32" t="s">
        <v>94</v>
      </c>
      <c r="C131" s="30" t="s">
        <v>29</v>
      </c>
      <c r="D131" s="33" t="s">
        <v>28</v>
      </c>
      <c r="E131" s="8"/>
      <c r="F131" s="8"/>
      <c r="G131" s="8"/>
      <c r="H131" s="7" t="s">
        <v>177</v>
      </c>
    </row>
    <row r="132" spans="1:8" s="2" customFormat="1" ht="14.25">
      <c r="A132" s="32" t="str">
        <f>"8161"</f>
        <v>8161</v>
      </c>
      <c r="B132" s="32" t="s">
        <v>337</v>
      </c>
      <c r="C132" s="30" t="s">
        <v>69</v>
      </c>
      <c r="D132" s="33" t="s">
        <v>68</v>
      </c>
      <c r="F132" s="10"/>
      <c r="G132" s="10"/>
      <c r="H132" s="12" t="s">
        <v>177</v>
      </c>
    </row>
    <row r="133" spans="1:8" s="2" customFormat="1" ht="14.25">
      <c r="A133" s="32" t="s">
        <v>129</v>
      </c>
      <c r="B133" s="31" t="s">
        <v>179</v>
      </c>
      <c r="C133" s="34" t="s">
        <v>173</v>
      </c>
      <c r="D133" s="35" t="s">
        <v>32</v>
      </c>
      <c r="E133" s="11"/>
      <c r="F133" s="11"/>
      <c r="G133" s="11"/>
      <c r="H133" s="12" t="s">
        <v>177</v>
      </c>
    </row>
    <row r="134" spans="1:8" ht="14.25">
      <c r="A134" s="32" t="s">
        <v>2</v>
      </c>
      <c r="B134" s="31" t="s">
        <v>182</v>
      </c>
      <c r="C134" s="34" t="s">
        <v>34</v>
      </c>
      <c r="D134" s="35" t="s">
        <v>33</v>
      </c>
      <c r="E134" s="8"/>
      <c r="F134" s="8"/>
      <c r="H134" s="7" t="s">
        <v>177</v>
      </c>
    </row>
    <row r="135" spans="1:8" ht="14.25">
      <c r="A135" s="32" t="str">
        <f>"8177"</f>
        <v>8177</v>
      </c>
      <c r="B135" s="32" t="s">
        <v>3</v>
      </c>
      <c r="C135" s="30" t="s">
        <v>287</v>
      </c>
      <c r="D135" s="33" t="s">
        <v>286</v>
      </c>
      <c r="E135" s="8"/>
      <c r="F135" s="8"/>
      <c r="H135" s="7" t="s">
        <v>177</v>
      </c>
    </row>
    <row r="136" spans="1:8" ht="14.25">
      <c r="A136" s="32" t="str">
        <f>"8178"</f>
        <v>8178</v>
      </c>
      <c r="B136" s="32" t="s">
        <v>4</v>
      </c>
      <c r="C136" s="30" t="s">
        <v>159</v>
      </c>
      <c r="D136" s="33" t="s">
        <v>74</v>
      </c>
      <c r="E136" s="13"/>
      <c r="F136" s="13"/>
      <c r="G136" s="13"/>
      <c r="H136" s="7" t="s">
        <v>177</v>
      </c>
    </row>
    <row r="137" spans="1:8" ht="14.25">
      <c r="A137" s="32" t="str">
        <f>"8179"</f>
        <v>8179</v>
      </c>
      <c r="B137" s="32" t="s">
        <v>5</v>
      </c>
      <c r="C137" s="30" t="s">
        <v>240</v>
      </c>
      <c r="D137" s="33" t="s">
        <v>79</v>
      </c>
      <c r="E137" s="8"/>
      <c r="F137" s="8"/>
      <c r="H137" s="7" t="s">
        <v>177</v>
      </c>
    </row>
    <row r="138" spans="1:8" ht="14.25">
      <c r="A138" s="32" t="s">
        <v>6</v>
      </c>
      <c r="B138" s="31" t="s">
        <v>319</v>
      </c>
      <c r="C138" s="34" t="s">
        <v>1</v>
      </c>
      <c r="D138" s="35" t="s">
        <v>102</v>
      </c>
      <c r="E138" s="8"/>
      <c r="F138" s="8"/>
      <c r="H138" s="7" t="s">
        <v>177</v>
      </c>
    </row>
    <row r="139" spans="1:8" ht="14.25">
      <c r="A139" s="32" t="s">
        <v>7</v>
      </c>
      <c r="B139" s="41" t="s">
        <v>8</v>
      </c>
      <c r="C139" s="42" t="s">
        <v>173</v>
      </c>
      <c r="D139" s="43" t="s">
        <v>31</v>
      </c>
      <c r="E139" s="8"/>
      <c r="F139" s="13"/>
      <c r="G139" s="8"/>
      <c r="H139" s="7" t="s">
        <v>177</v>
      </c>
    </row>
    <row r="140" spans="1:8" ht="14.25">
      <c r="A140" s="32" t="s">
        <v>9</v>
      </c>
      <c r="B140" s="31" t="s">
        <v>10</v>
      </c>
      <c r="C140" s="34" t="s">
        <v>29</v>
      </c>
      <c r="D140" s="35" t="s">
        <v>28</v>
      </c>
      <c r="E140" s="13"/>
      <c r="F140" s="13"/>
      <c r="G140" s="13"/>
      <c r="H140" s="7" t="s">
        <v>177</v>
      </c>
    </row>
    <row r="141" spans="1:8" ht="14.25">
      <c r="A141" s="32" t="s">
        <v>11</v>
      </c>
      <c r="B141" s="31" t="s">
        <v>12</v>
      </c>
      <c r="C141" s="34" t="s">
        <v>173</v>
      </c>
      <c r="D141" s="35" t="s">
        <v>31</v>
      </c>
      <c r="E141" s="8"/>
      <c r="F141" s="8"/>
      <c r="G141" s="8"/>
      <c r="H141" s="12" t="s">
        <v>177</v>
      </c>
    </row>
    <row r="142" spans="1:13" s="20" customFormat="1" ht="14.25">
      <c r="A142" s="32" t="s">
        <v>13</v>
      </c>
      <c r="B142" s="41" t="s">
        <v>340</v>
      </c>
      <c r="C142" s="42" t="s">
        <v>29</v>
      </c>
      <c r="D142" s="43" t="s">
        <v>28</v>
      </c>
      <c r="E142" s="1"/>
      <c r="F142" s="1"/>
      <c r="G142" s="1"/>
      <c r="H142" s="1"/>
      <c r="I142" s="18"/>
      <c r="J142" s="18"/>
      <c r="K142" s="18"/>
      <c r="L142" s="18"/>
      <c r="M142" s="18"/>
    </row>
    <row r="143" spans="1:4" s="26" customFormat="1" ht="14.25">
      <c r="A143" s="32" t="s">
        <v>14</v>
      </c>
      <c r="B143" s="31" t="s">
        <v>15</v>
      </c>
      <c r="C143" s="34" t="s">
        <v>405</v>
      </c>
      <c r="D143" s="35" t="s">
        <v>406</v>
      </c>
    </row>
    <row r="144" spans="1:4" s="26" customFormat="1" ht="14.25">
      <c r="A144" s="32" t="s">
        <v>95</v>
      </c>
      <c r="B144" s="32" t="s">
        <v>96</v>
      </c>
      <c r="C144" s="30" t="s">
        <v>29</v>
      </c>
      <c r="D144" s="33" t="s">
        <v>28</v>
      </c>
    </row>
    <row r="145" spans="1:4" s="27" customFormat="1" ht="14.25">
      <c r="A145" s="32" t="str">
        <f>"8196"</f>
        <v>8196</v>
      </c>
      <c r="B145" s="32" t="s">
        <v>16</v>
      </c>
      <c r="C145" s="30" t="s">
        <v>208</v>
      </c>
      <c r="D145" s="33" t="s">
        <v>237</v>
      </c>
    </row>
    <row r="146" spans="1:8" ht="14.25">
      <c r="A146" s="32" t="str">
        <f>"8199"</f>
        <v>8199</v>
      </c>
      <c r="B146" s="32" t="s">
        <v>349</v>
      </c>
      <c r="C146" s="30" t="s">
        <v>208</v>
      </c>
      <c r="D146" s="33" t="s">
        <v>350</v>
      </c>
      <c r="E146" s="11"/>
      <c r="F146" s="11"/>
      <c r="G146" s="11"/>
      <c r="H146" s="12" t="s">
        <v>177</v>
      </c>
    </row>
    <row r="147" spans="1:8" ht="14.25">
      <c r="A147" s="32" t="str">
        <f>"8202"</f>
        <v>8202</v>
      </c>
      <c r="B147" s="31" t="s">
        <v>17</v>
      </c>
      <c r="C147" s="34" t="s">
        <v>41</v>
      </c>
      <c r="D147" s="35" t="s">
        <v>40</v>
      </c>
      <c r="E147" s="8"/>
      <c r="F147" s="8"/>
      <c r="G147" s="8"/>
      <c r="H147" s="7" t="s">
        <v>177</v>
      </c>
    </row>
    <row r="148" spans="1:8" ht="14.25">
      <c r="A148" s="32" t="str">
        <f>"8203"</f>
        <v>8203</v>
      </c>
      <c r="B148" s="31" t="s">
        <v>18</v>
      </c>
      <c r="C148" s="34" t="s">
        <v>39</v>
      </c>
      <c r="D148" s="35" t="s">
        <v>38</v>
      </c>
      <c r="E148" s="8"/>
      <c r="F148" s="8"/>
      <c r="G148" s="8"/>
      <c r="H148" s="7" t="s">
        <v>177</v>
      </c>
    </row>
    <row r="149" spans="1:8" s="14" customFormat="1" ht="14.25">
      <c r="A149" s="32" t="s">
        <v>19</v>
      </c>
      <c r="B149" s="31" t="s">
        <v>20</v>
      </c>
      <c r="C149" s="34" t="s">
        <v>29</v>
      </c>
      <c r="D149" s="35" t="s">
        <v>28</v>
      </c>
      <c r="E149" s="8"/>
      <c r="F149" s="8"/>
      <c r="G149" s="8"/>
      <c r="H149" s="12" t="s">
        <v>177</v>
      </c>
    </row>
    <row r="150" spans="1:8" ht="14.25">
      <c r="A150" s="32" t="s">
        <v>21</v>
      </c>
      <c r="B150" s="31" t="s">
        <v>22</v>
      </c>
      <c r="C150" s="34" t="s">
        <v>36</v>
      </c>
      <c r="D150" s="35" t="s">
        <v>183</v>
      </c>
      <c r="E150" s="8"/>
      <c r="F150" s="8"/>
      <c r="G150" s="8"/>
      <c r="H150" s="9" t="s">
        <v>177</v>
      </c>
    </row>
    <row r="151" spans="1:8" ht="14.25">
      <c r="A151" s="32" t="s">
        <v>23</v>
      </c>
      <c r="B151" s="31" t="s">
        <v>35</v>
      </c>
      <c r="C151" s="34" t="s">
        <v>243</v>
      </c>
      <c r="D151" s="35" t="s">
        <v>242</v>
      </c>
      <c r="E151" s="11"/>
      <c r="F151" s="11"/>
      <c r="G151" s="11"/>
      <c r="H151" s="12" t="s">
        <v>177</v>
      </c>
    </row>
    <row r="152" spans="1:8" ht="14.25">
      <c r="A152" s="32" t="str">
        <f>"8208"</f>
        <v>8208</v>
      </c>
      <c r="B152" s="32" t="s">
        <v>24</v>
      </c>
      <c r="C152" s="30" t="s">
        <v>405</v>
      </c>
      <c r="D152" s="33" t="s">
        <v>67</v>
      </c>
      <c r="E152" s="10"/>
      <c r="F152" s="10"/>
      <c r="G152" s="11"/>
      <c r="H152" s="12" t="s">
        <v>177</v>
      </c>
    </row>
    <row r="153" spans="1:8" ht="14.25">
      <c r="A153" s="32" t="s">
        <v>25</v>
      </c>
      <c r="B153" s="31" t="s">
        <v>362</v>
      </c>
      <c r="C153" s="34" t="s">
        <v>41</v>
      </c>
      <c r="D153" s="35" t="s">
        <v>40</v>
      </c>
      <c r="E153" s="8"/>
      <c r="F153" s="8"/>
      <c r="G153" s="8"/>
      <c r="H153" s="9" t="s">
        <v>177</v>
      </c>
    </row>
    <row r="154" spans="1:8" s="2" customFormat="1" ht="14.25">
      <c r="A154" s="32" t="s">
        <v>409</v>
      </c>
      <c r="B154" s="31" t="s">
        <v>365</v>
      </c>
      <c r="C154" s="34" t="s">
        <v>41</v>
      </c>
      <c r="D154" s="35" t="s">
        <v>40</v>
      </c>
      <c r="E154" s="13"/>
      <c r="F154" s="13"/>
      <c r="G154" s="8"/>
      <c r="H154" s="9" t="s">
        <v>177</v>
      </c>
    </row>
    <row r="155" spans="1:8" s="2" customFormat="1" ht="14.25">
      <c r="A155" s="32" t="str">
        <f>"8211"</f>
        <v>8211</v>
      </c>
      <c r="B155" s="32" t="s">
        <v>363</v>
      </c>
      <c r="C155" s="30" t="s">
        <v>41</v>
      </c>
      <c r="D155" s="33" t="s">
        <v>40</v>
      </c>
      <c r="E155" s="12"/>
      <c r="F155" s="12"/>
      <c r="G155" s="12"/>
      <c r="H155" s="12" t="s">
        <v>177</v>
      </c>
    </row>
    <row r="156" spans="1:8" s="2" customFormat="1" ht="14.25">
      <c r="A156" s="32" t="s">
        <v>410</v>
      </c>
      <c r="B156" s="31" t="s">
        <v>304</v>
      </c>
      <c r="C156" s="34" t="s">
        <v>173</v>
      </c>
      <c r="D156" s="35" t="s">
        <v>32</v>
      </c>
      <c r="E156" s="11"/>
      <c r="F156" s="10"/>
      <c r="G156" s="1"/>
      <c r="H156" s="7" t="s">
        <v>177</v>
      </c>
    </row>
    <row r="157" spans="1:8" ht="14.25">
      <c r="A157" s="32" t="s">
        <v>411</v>
      </c>
      <c r="B157" s="41" t="s">
        <v>412</v>
      </c>
      <c r="C157" s="42" t="s">
        <v>246</v>
      </c>
      <c r="D157" s="43" t="s">
        <v>245</v>
      </c>
      <c r="E157" s="8"/>
      <c r="F157" s="8"/>
      <c r="H157" s="7" t="s">
        <v>177</v>
      </c>
    </row>
    <row r="158" spans="1:8" ht="14.25">
      <c r="A158" s="32" t="str">
        <f>"8216"</f>
        <v>8216</v>
      </c>
      <c r="B158" s="32" t="s">
        <v>413</v>
      </c>
      <c r="C158" s="30" t="s">
        <v>39</v>
      </c>
      <c r="D158" s="33" t="s">
        <v>130</v>
      </c>
      <c r="E158" s="13"/>
      <c r="F158" s="13"/>
      <c r="H158" s="7" t="s">
        <v>177</v>
      </c>
    </row>
    <row r="159" spans="1:8" ht="14.25">
      <c r="A159" s="32" t="str">
        <f>"8218"</f>
        <v>8218</v>
      </c>
      <c r="B159" s="31" t="s">
        <v>174</v>
      </c>
      <c r="C159" s="34" t="s">
        <v>408</v>
      </c>
      <c r="D159" s="35" t="s">
        <v>160</v>
      </c>
      <c r="E159" s="14"/>
      <c r="F159" s="14"/>
      <c r="G159" s="14"/>
      <c r="H159" s="14" t="s">
        <v>207</v>
      </c>
    </row>
    <row r="160" spans="1:8" ht="14.25">
      <c r="A160" s="32" t="s">
        <v>175</v>
      </c>
      <c r="B160" s="31" t="s">
        <v>176</v>
      </c>
      <c r="C160" s="34" t="s">
        <v>29</v>
      </c>
      <c r="D160" s="35" t="s">
        <v>28</v>
      </c>
      <c r="E160" s="13"/>
      <c r="F160" s="13"/>
      <c r="H160" s="7" t="s">
        <v>177</v>
      </c>
    </row>
    <row r="161" spans="1:8" ht="14.25">
      <c r="A161" s="32" t="s">
        <v>161</v>
      </c>
      <c r="B161" s="41" t="s">
        <v>162</v>
      </c>
      <c r="C161" s="42" t="s">
        <v>173</v>
      </c>
      <c r="D161" s="43" t="s">
        <v>32</v>
      </c>
      <c r="E161" s="14"/>
      <c r="F161" s="14"/>
      <c r="G161" s="14"/>
      <c r="H161" s="14" t="s">
        <v>207</v>
      </c>
    </row>
    <row r="162" spans="1:8" ht="14.25">
      <c r="A162" s="32" t="str">
        <f>"8224"</f>
        <v>8224</v>
      </c>
      <c r="B162" s="32" t="s">
        <v>276</v>
      </c>
      <c r="C162" s="30" t="s">
        <v>173</v>
      </c>
      <c r="D162" s="33" t="s">
        <v>209</v>
      </c>
      <c r="E162" s="8"/>
      <c r="F162" s="8"/>
      <c r="H162" s="7" t="s">
        <v>177</v>
      </c>
    </row>
    <row r="163" spans="1:8" ht="14.25">
      <c r="A163" s="32" t="s">
        <v>163</v>
      </c>
      <c r="B163" s="31" t="s">
        <v>164</v>
      </c>
      <c r="C163" s="34" t="s">
        <v>29</v>
      </c>
      <c r="D163" s="35" t="s">
        <v>28</v>
      </c>
      <c r="E163" s="11"/>
      <c r="F163" s="11"/>
      <c r="G163" s="11"/>
      <c r="H163" s="12" t="s">
        <v>177</v>
      </c>
    </row>
    <row r="164" spans="1:8" ht="14.25">
      <c r="A164" s="32" t="str">
        <f>"8227"</f>
        <v>8227</v>
      </c>
      <c r="B164" s="41" t="s">
        <v>361</v>
      </c>
      <c r="C164" s="42" t="s">
        <v>39</v>
      </c>
      <c r="D164" s="43" t="s">
        <v>130</v>
      </c>
      <c r="E164" s="11"/>
      <c r="F164" s="11"/>
      <c r="G164" s="11"/>
      <c r="H164" s="12" t="s">
        <v>177</v>
      </c>
    </row>
    <row r="165" spans="1:8" ht="14.25">
      <c r="A165" s="32" t="s">
        <v>165</v>
      </c>
      <c r="B165" s="31" t="s">
        <v>166</v>
      </c>
      <c r="C165" s="34" t="s">
        <v>173</v>
      </c>
      <c r="D165" s="35" t="s">
        <v>30</v>
      </c>
      <c r="E165" s="13"/>
      <c r="F165" s="13"/>
      <c r="H165" s="7" t="s">
        <v>177</v>
      </c>
    </row>
    <row r="166" spans="1:8" ht="14.25">
      <c r="A166" s="32" t="s">
        <v>273</v>
      </c>
      <c r="B166" s="31" t="s">
        <v>274</v>
      </c>
      <c r="C166" s="34" t="s">
        <v>36</v>
      </c>
      <c r="D166" s="35" t="s">
        <v>183</v>
      </c>
      <c r="E166" s="13"/>
      <c r="F166" s="13"/>
      <c r="G166" s="8"/>
      <c r="H166" s="9" t="s">
        <v>177</v>
      </c>
    </row>
    <row r="167" spans="1:8" ht="14.25">
      <c r="A167" s="32" t="str">
        <f>"8232"</f>
        <v>8232</v>
      </c>
      <c r="B167" s="32" t="s">
        <v>352</v>
      </c>
      <c r="C167" s="30" t="s">
        <v>208</v>
      </c>
      <c r="D167" s="33" t="s">
        <v>236</v>
      </c>
      <c r="E167" s="14"/>
      <c r="F167" s="14"/>
      <c r="G167" s="14"/>
      <c r="H167" s="14" t="s">
        <v>207</v>
      </c>
    </row>
    <row r="168" spans="1:4" s="8" customFormat="1" ht="14.25">
      <c r="A168" s="32" t="s">
        <v>167</v>
      </c>
      <c r="B168" s="31" t="s">
        <v>168</v>
      </c>
      <c r="C168" s="34" t="s">
        <v>1</v>
      </c>
      <c r="D168" s="35" t="s">
        <v>102</v>
      </c>
    </row>
    <row r="169" spans="1:8" ht="14.25">
      <c r="A169" s="32" t="str">
        <f>"8235"</f>
        <v>8235</v>
      </c>
      <c r="B169" s="32" t="s">
        <v>169</v>
      </c>
      <c r="C169" s="30" t="s">
        <v>208</v>
      </c>
      <c r="D169" s="33" t="s">
        <v>237</v>
      </c>
      <c r="E169" s="8"/>
      <c r="F169" s="8"/>
      <c r="H169" s="7" t="s">
        <v>177</v>
      </c>
    </row>
    <row r="170" spans="1:8" ht="14.25">
      <c r="A170" s="32" t="str">
        <f>"8237"</f>
        <v>8237</v>
      </c>
      <c r="B170" s="32" t="s">
        <v>170</v>
      </c>
      <c r="C170" s="30" t="s">
        <v>287</v>
      </c>
      <c r="D170" s="33" t="s">
        <v>286</v>
      </c>
      <c r="E170" s="14"/>
      <c r="F170" s="14"/>
      <c r="G170" s="14"/>
      <c r="H170" s="14" t="s">
        <v>207</v>
      </c>
    </row>
    <row r="171" spans="1:8" ht="14.25">
      <c r="A171" s="32" t="s">
        <v>171</v>
      </c>
      <c r="B171" s="31" t="s">
        <v>320</v>
      </c>
      <c r="C171" s="34" t="s">
        <v>1</v>
      </c>
      <c r="D171" s="35" t="s">
        <v>102</v>
      </c>
      <c r="E171" s="13"/>
      <c r="F171" s="13"/>
      <c r="H171" s="7" t="s">
        <v>177</v>
      </c>
    </row>
    <row r="172" spans="1:8" s="14" customFormat="1" ht="14.25">
      <c r="A172" s="32" t="s">
        <v>172</v>
      </c>
      <c r="B172" s="31" t="s">
        <v>315</v>
      </c>
      <c r="C172" s="34" t="s">
        <v>405</v>
      </c>
      <c r="D172" s="35" t="s">
        <v>81</v>
      </c>
      <c r="E172" s="13"/>
      <c r="F172" s="13"/>
      <c r="G172" s="8"/>
      <c r="H172" s="16" t="s">
        <v>177</v>
      </c>
    </row>
    <row r="173" spans="1:11" ht="14.25">
      <c r="A173" s="32" t="s">
        <v>260</v>
      </c>
      <c r="B173" s="31" t="s">
        <v>261</v>
      </c>
      <c r="C173" s="34" t="s">
        <v>246</v>
      </c>
      <c r="D173" s="35" t="s">
        <v>245</v>
      </c>
      <c r="E173" s="13"/>
      <c r="F173" s="13"/>
      <c r="G173" s="8"/>
      <c r="H173" s="9" t="s">
        <v>177</v>
      </c>
      <c r="K173" s="3"/>
    </row>
    <row r="174" spans="1:8" ht="14.25">
      <c r="A174" s="32" t="s">
        <v>262</v>
      </c>
      <c r="B174" s="31" t="s">
        <v>263</v>
      </c>
      <c r="C174" s="34" t="s">
        <v>211</v>
      </c>
      <c r="D174" s="35" t="s">
        <v>210</v>
      </c>
      <c r="E174" s="14"/>
      <c r="F174" s="14"/>
      <c r="G174" s="14"/>
      <c r="H174" s="14" t="s">
        <v>207</v>
      </c>
    </row>
    <row r="175" spans="1:8" ht="14.25">
      <c r="A175" s="32" t="str">
        <f>"8251"</f>
        <v>8251</v>
      </c>
      <c r="B175" s="32" t="s">
        <v>264</v>
      </c>
      <c r="C175" s="30" t="s">
        <v>287</v>
      </c>
      <c r="D175" s="33" t="s">
        <v>286</v>
      </c>
      <c r="E175" s="8"/>
      <c r="F175" s="8"/>
      <c r="H175" s="7" t="s">
        <v>177</v>
      </c>
    </row>
    <row r="176" spans="1:8" ht="14.25">
      <c r="A176" s="32" t="s">
        <v>265</v>
      </c>
      <c r="B176" s="31" t="s">
        <v>266</v>
      </c>
      <c r="C176" s="34" t="s">
        <v>246</v>
      </c>
      <c r="D176" s="35" t="s">
        <v>245</v>
      </c>
      <c r="E176" s="13"/>
      <c r="F176" s="13"/>
      <c r="G176" s="8"/>
      <c r="H176" s="9" t="s">
        <v>177</v>
      </c>
    </row>
    <row r="177" spans="1:16" ht="14.25">
      <c r="A177" s="32" t="str">
        <f>"8254"</f>
        <v>8254</v>
      </c>
      <c r="B177" s="31" t="s">
        <v>275</v>
      </c>
      <c r="C177" s="34" t="s">
        <v>211</v>
      </c>
      <c r="D177" s="35" t="s">
        <v>210</v>
      </c>
      <c r="E177" s="13"/>
      <c r="F177" s="13"/>
      <c r="G177" s="8"/>
      <c r="H177" s="9" t="s">
        <v>177</v>
      </c>
      <c r="I177" s="2"/>
      <c r="J177" s="2"/>
      <c r="K177" s="3"/>
      <c r="M177" s="2"/>
      <c r="N177" s="2"/>
      <c r="O177" s="2"/>
      <c r="P177" s="2"/>
    </row>
    <row r="178" spans="1:8" ht="14.25">
      <c r="A178" s="32" t="s">
        <v>298</v>
      </c>
      <c r="B178" s="34" t="s">
        <v>299</v>
      </c>
      <c r="C178" s="34" t="s">
        <v>159</v>
      </c>
      <c r="D178" s="34" t="s">
        <v>158</v>
      </c>
      <c r="E178" s="11"/>
      <c r="F178" s="11"/>
      <c r="G178" s="11"/>
      <c r="H178" s="12" t="s">
        <v>177</v>
      </c>
    </row>
    <row r="179" spans="1:8" ht="14.25">
      <c r="A179" s="32" t="str">
        <f>"8256"</f>
        <v>8256</v>
      </c>
      <c r="B179" s="32" t="s">
        <v>267</v>
      </c>
      <c r="C179" s="30" t="s">
        <v>39</v>
      </c>
      <c r="D179" s="33" t="s">
        <v>130</v>
      </c>
      <c r="E179" s="11"/>
      <c r="F179" s="11"/>
      <c r="G179" s="11"/>
      <c r="H179" s="12" t="s">
        <v>177</v>
      </c>
    </row>
    <row r="180" spans="1:8" ht="14.25">
      <c r="A180" s="32" t="s">
        <v>268</v>
      </c>
      <c r="B180" s="31" t="s">
        <v>269</v>
      </c>
      <c r="C180" s="34" t="s">
        <v>246</v>
      </c>
      <c r="D180" s="35" t="s">
        <v>245</v>
      </c>
      <c r="E180" s="11"/>
      <c r="F180" s="11"/>
      <c r="G180" s="11"/>
      <c r="H180" s="12" t="s">
        <v>177</v>
      </c>
    </row>
    <row r="181" spans="1:8" ht="14.25">
      <c r="A181" s="32" t="s">
        <v>270</v>
      </c>
      <c r="B181" s="31" t="s">
        <v>342</v>
      </c>
      <c r="C181" s="34" t="s">
        <v>36</v>
      </c>
      <c r="D181" s="35" t="s">
        <v>183</v>
      </c>
      <c r="E181" s="13"/>
      <c r="F181" s="13"/>
      <c r="H181" s="7" t="s">
        <v>177</v>
      </c>
    </row>
    <row r="182" spans="1:8" s="15" customFormat="1" ht="14.25">
      <c r="A182" s="32" t="s">
        <v>214</v>
      </c>
      <c r="B182" s="31" t="s">
        <v>181</v>
      </c>
      <c r="C182" s="34" t="s">
        <v>29</v>
      </c>
      <c r="D182" s="35" t="s">
        <v>28</v>
      </c>
      <c r="E182" s="13"/>
      <c r="F182" s="13"/>
      <c r="G182" s="8"/>
      <c r="H182" s="9" t="s">
        <v>177</v>
      </c>
    </row>
    <row r="183" spans="1:4" s="13" customFormat="1" ht="14.25">
      <c r="A183" s="32" t="str">
        <f>"8268"</f>
        <v>8268</v>
      </c>
      <c r="B183" s="32" t="s">
        <v>215</v>
      </c>
      <c r="C183" s="30" t="s">
        <v>405</v>
      </c>
      <c r="D183" s="33" t="s">
        <v>67</v>
      </c>
    </row>
    <row r="184" spans="1:8" ht="14.25">
      <c r="A184" s="32" t="s">
        <v>216</v>
      </c>
      <c r="B184" s="31" t="s">
        <v>217</v>
      </c>
      <c r="C184" s="34" t="s">
        <v>173</v>
      </c>
      <c r="D184" s="35" t="s">
        <v>31</v>
      </c>
      <c r="E184" s="13"/>
      <c r="F184" s="13"/>
      <c r="H184" s="7" t="s">
        <v>177</v>
      </c>
    </row>
    <row r="185" spans="1:4" s="13" customFormat="1" ht="14.25">
      <c r="A185" s="32" t="str">
        <f>"8270"</f>
        <v>8270</v>
      </c>
      <c r="B185" s="32" t="s">
        <v>218</v>
      </c>
      <c r="C185" s="30" t="s">
        <v>159</v>
      </c>
      <c r="D185" s="33" t="s">
        <v>74</v>
      </c>
    </row>
    <row r="186" spans="1:8" ht="14.25">
      <c r="A186" s="32" t="s">
        <v>219</v>
      </c>
      <c r="B186" s="31" t="s">
        <v>348</v>
      </c>
      <c r="C186" s="34" t="s">
        <v>408</v>
      </c>
      <c r="D186" s="35" t="s">
        <v>407</v>
      </c>
      <c r="E186" s="8"/>
      <c r="F186" s="8"/>
      <c r="H186" s="7" t="s">
        <v>177</v>
      </c>
    </row>
    <row r="187" spans="1:16" s="2" customFormat="1" ht="14.25">
      <c r="A187" s="32" t="s">
        <v>220</v>
      </c>
      <c r="B187" s="31" t="s">
        <v>221</v>
      </c>
      <c r="C187" s="34" t="s">
        <v>173</v>
      </c>
      <c r="D187" s="35" t="s">
        <v>209</v>
      </c>
      <c r="E187" s="13"/>
      <c r="F187" s="13"/>
      <c r="G187" s="8"/>
      <c r="H187" s="9" t="s">
        <v>177</v>
      </c>
      <c r="I187" s="1"/>
      <c r="J187" s="1"/>
      <c r="K187" s="3"/>
      <c r="L187" s="1"/>
      <c r="M187" s="1"/>
      <c r="N187" s="1"/>
      <c r="O187" s="1"/>
      <c r="P187" s="1"/>
    </row>
    <row r="188" spans="1:11" ht="14.25">
      <c r="A188" s="32" t="s">
        <v>101</v>
      </c>
      <c r="B188" s="32" t="s">
        <v>379</v>
      </c>
      <c r="C188" s="30" t="s">
        <v>211</v>
      </c>
      <c r="D188" s="33" t="s">
        <v>210</v>
      </c>
      <c r="E188" s="8"/>
      <c r="F188" s="8"/>
      <c r="G188" s="8"/>
      <c r="H188" s="9" t="s">
        <v>177</v>
      </c>
      <c r="K188" s="3"/>
    </row>
    <row r="189" spans="1:4" s="13" customFormat="1" ht="14.25">
      <c r="A189" s="32" t="s">
        <v>222</v>
      </c>
      <c r="B189" s="31" t="s">
        <v>223</v>
      </c>
      <c r="C189" s="34" t="s">
        <v>36</v>
      </c>
      <c r="D189" s="35" t="s">
        <v>183</v>
      </c>
    </row>
    <row r="190" spans="1:8" ht="14.25">
      <c r="A190" s="52" t="str">
        <f>"8284"</f>
        <v>8284</v>
      </c>
      <c r="B190" s="50" t="s">
        <v>414</v>
      </c>
      <c r="C190" s="34" t="s">
        <v>1</v>
      </c>
      <c r="D190" s="35" t="s">
        <v>102</v>
      </c>
      <c r="E190" s="13"/>
      <c r="F190" s="13"/>
      <c r="G190" s="8"/>
      <c r="H190" s="9" t="s">
        <v>177</v>
      </c>
    </row>
    <row r="191" spans="1:8" ht="14.25">
      <c r="A191" s="32" t="s">
        <v>271</v>
      </c>
      <c r="B191" s="31" t="s">
        <v>272</v>
      </c>
      <c r="C191" s="34" t="s">
        <v>36</v>
      </c>
      <c r="D191" s="35" t="s">
        <v>183</v>
      </c>
      <c r="E191" s="13"/>
      <c r="F191" s="13"/>
      <c r="H191" s="7" t="s">
        <v>177</v>
      </c>
    </row>
    <row r="192" spans="1:4" s="7" customFormat="1" ht="14.25">
      <c r="A192" s="32" t="s">
        <v>224</v>
      </c>
      <c r="B192" s="31" t="s">
        <v>305</v>
      </c>
      <c r="C192" s="34" t="s">
        <v>173</v>
      </c>
      <c r="D192" s="35" t="s">
        <v>209</v>
      </c>
    </row>
    <row r="193" spans="1:8" ht="14.25">
      <c r="A193" s="32" t="str">
        <f>"8293"</f>
        <v>8293</v>
      </c>
      <c r="B193" s="31" t="s">
        <v>225</v>
      </c>
      <c r="C193" s="34" t="s">
        <v>246</v>
      </c>
      <c r="D193" s="35" t="s">
        <v>245</v>
      </c>
      <c r="E193" s="14"/>
      <c r="F193" s="14"/>
      <c r="G193" s="14"/>
      <c r="H193" s="14" t="s">
        <v>207</v>
      </c>
    </row>
    <row r="194" spans="1:16" ht="14.25">
      <c r="A194" s="47" t="str">
        <f>"8295"</f>
        <v>8295</v>
      </c>
      <c r="B194" s="41" t="s">
        <v>104</v>
      </c>
      <c r="C194" s="42" t="s">
        <v>173</v>
      </c>
      <c r="D194" s="43" t="s">
        <v>47</v>
      </c>
      <c r="E194" s="18"/>
      <c r="F194" s="18"/>
      <c r="G194" s="18"/>
      <c r="H194" s="18" t="s">
        <v>207</v>
      </c>
      <c r="I194" s="2"/>
      <c r="J194" s="2"/>
      <c r="K194" s="2"/>
      <c r="L194" s="2"/>
      <c r="M194" s="2"/>
      <c r="N194" s="2"/>
      <c r="O194" s="2"/>
      <c r="P194" s="2"/>
    </row>
    <row r="195" spans="1:8" ht="14.25">
      <c r="A195" s="32" t="str">
        <f>"8305"</f>
        <v>8305</v>
      </c>
      <c r="B195" s="31" t="s">
        <v>226</v>
      </c>
      <c r="C195" s="34" t="s">
        <v>173</v>
      </c>
      <c r="D195" s="35" t="s">
        <v>31</v>
      </c>
      <c r="E195" s="14"/>
      <c r="F195" s="14"/>
      <c r="G195" s="14"/>
      <c r="H195" s="14" t="s">
        <v>207</v>
      </c>
    </row>
    <row r="196" spans="1:8" ht="14.25">
      <c r="A196" s="32" t="s">
        <v>87</v>
      </c>
      <c r="B196" s="32" t="s">
        <v>88</v>
      </c>
      <c r="C196" s="30" t="s">
        <v>405</v>
      </c>
      <c r="D196" s="33" t="s">
        <v>67</v>
      </c>
      <c r="E196" s="13"/>
      <c r="F196" s="13"/>
      <c r="G196" s="8"/>
      <c r="H196" s="9" t="s">
        <v>177</v>
      </c>
    </row>
    <row r="197" spans="1:8" ht="14.25">
      <c r="A197" s="32" t="str">
        <f>"8318"</f>
        <v>8318</v>
      </c>
      <c r="B197" s="31" t="s">
        <v>347</v>
      </c>
      <c r="C197" s="34" t="s">
        <v>408</v>
      </c>
      <c r="D197" s="35" t="s">
        <v>407</v>
      </c>
      <c r="E197" s="8"/>
      <c r="F197" s="8"/>
      <c r="H197" s="7" t="s">
        <v>177</v>
      </c>
    </row>
    <row r="198" spans="1:11" ht="14.25">
      <c r="A198" s="32" t="str">
        <f>"8325"</f>
        <v>8325</v>
      </c>
      <c r="B198" s="31" t="s">
        <v>227</v>
      </c>
      <c r="C198" s="30" t="s">
        <v>173</v>
      </c>
      <c r="D198" s="33" t="s">
        <v>47</v>
      </c>
      <c r="E198" s="8"/>
      <c r="F198" s="13"/>
      <c r="G198" s="8"/>
      <c r="H198" s="9" t="s">
        <v>177</v>
      </c>
      <c r="K198" s="6"/>
    </row>
    <row r="199" spans="1:8" ht="14.25">
      <c r="A199" s="32" t="str">
        <f>"8329"</f>
        <v>8329</v>
      </c>
      <c r="B199" s="31" t="s">
        <v>228</v>
      </c>
      <c r="C199" s="34" t="s">
        <v>173</v>
      </c>
      <c r="D199" s="35" t="s">
        <v>31</v>
      </c>
      <c r="E199" s="13"/>
      <c r="F199" s="13"/>
      <c r="G199" s="8"/>
      <c r="H199" s="9" t="s">
        <v>177</v>
      </c>
    </row>
    <row r="200" spans="1:8" s="2" customFormat="1" ht="14.25">
      <c r="A200" s="32" t="str">
        <f>"8331"</f>
        <v>8331</v>
      </c>
      <c r="B200" s="32" t="s">
        <v>229</v>
      </c>
      <c r="C200" s="30" t="s">
        <v>240</v>
      </c>
      <c r="D200" s="33" t="s">
        <v>239</v>
      </c>
      <c r="E200" s="11"/>
      <c r="F200" s="11"/>
      <c r="G200" s="1"/>
      <c r="H200" s="7" t="s">
        <v>177</v>
      </c>
    </row>
    <row r="201" spans="1:8" ht="14.25">
      <c r="A201" s="32" t="str">
        <f>"8332"</f>
        <v>8332</v>
      </c>
      <c r="B201" s="41" t="s">
        <v>230</v>
      </c>
      <c r="C201" s="42" t="s">
        <v>29</v>
      </c>
      <c r="D201" s="43" t="s">
        <v>28</v>
      </c>
      <c r="E201" s="8"/>
      <c r="F201" s="13"/>
      <c r="H201" s="7" t="s">
        <v>177</v>
      </c>
    </row>
    <row r="202" spans="1:16" ht="14.25">
      <c r="A202" s="32" t="str">
        <f>"8338"</f>
        <v>8338</v>
      </c>
      <c r="B202" s="32" t="s">
        <v>231</v>
      </c>
      <c r="C202" s="30" t="s">
        <v>1</v>
      </c>
      <c r="D202" s="33" t="s">
        <v>102</v>
      </c>
      <c r="E202" s="8"/>
      <c r="F202" s="8"/>
      <c r="G202" s="8"/>
      <c r="H202" s="7" t="s">
        <v>177</v>
      </c>
      <c r="I202" s="2"/>
      <c r="J202" s="2"/>
      <c r="K202" s="3"/>
      <c r="M202" s="2"/>
      <c r="N202" s="2"/>
      <c r="O202" s="2"/>
      <c r="P202" s="2"/>
    </row>
    <row r="203" spans="1:8" ht="14.25">
      <c r="A203" s="32" t="str">
        <f>"8340"</f>
        <v>8340</v>
      </c>
      <c r="B203" s="32" t="s">
        <v>232</v>
      </c>
      <c r="C203" s="30" t="s">
        <v>405</v>
      </c>
      <c r="D203" s="33" t="s">
        <v>67</v>
      </c>
      <c r="E203" s="8"/>
      <c r="F203" s="8"/>
      <c r="H203" s="7" t="s">
        <v>177</v>
      </c>
    </row>
    <row r="204" spans="1:11" ht="14.25">
      <c r="A204" s="32" t="str">
        <f>"8343"</f>
        <v>8343</v>
      </c>
      <c r="B204" s="32" t="s">
        <v>233</v>
      </c>
      <c r="C204" s="30" t="s">
        <v>1</v>
      </c>
      <c r="D204" s="33" t="s">
        <v>102</v>
      </c>
      <c r="E204" s="8"/>
      <c r="F204" s="8"/>
      <c r="G204" s="8"/>
      <c r="H204" s="9" t="s">
        <v>177</v>
      </c>
      <c r="K204" s="3"/>
    </row>
    <row r="205" spans="1:8" ht="14.25">
      <c r="A205" s="32" t="str">
        <f>"8344"</f>
        <v>8344</v>
      </c>
      <c r="B205" s="32" t="s">
        <v>306</v>
      </c>
      <c r="C205" s="30" t="s">
        <v>173</v>
      </c>
      <c r="D205" s="33" t="s">
        <v>209</v>
      </c>
      <c r="E205" s="14"/>
      <c r="F205" s="14"/>
      <c r="G205" s="14"/>
      <c r="H205" s="14" t="s">
        <v>207</v>
      </c>
    </row>
    <row r="206" spans="1:8" ht="14.25">
      <c r="A206" s="32" t="str">
        <f>"8348"</f>
        <v>8348</v>
      </c>
      <c r="B206" s="32" t="s">
        <v>234</v>
      </c>
      <c r="C206" s="30" t="s">
        <v>1</v>
      </c>
      <c r="D206" s="33" t="s">
        <v>102</v>
      </c>
      <c r="E206" s="8"/>
      <c r="F206" s="8"/>
      <c r="G206" s="8"/>
      <c r="H206" s="7" t="s">
        <v>177</v>
      </c>
    </row>
    <row r="207" spans="1:8" ht="14.25">
      <c r="A207" s="32" t="str">
        <f>"8354"</f>
        <v>8354</v>
      </c>
      <c r="B207" s="32" t="s">
        <v>235</v>
      </c>
      <c r="C207" s="30" t="s">
        <v>1</v>
      </c>
      <c r="D207" s="33" t="s">
        <v>102</v>
      </c>
      <c r="E207" s="8"/>
      <c r="F207" s="8"/>
      <c r="G207" s="8"/>
      <c r="H207" s="9" t="s">
        <v>177</v>
      </c>
    </row>
    <row r="208" spans="1:4" s="4" customFormat="1" ht="14.25">
      <c r="A208" s="32" t="str">
        <f>"8358"</f>
        <v>8358</v>
      </c>
      <c r="B208" s="32" t="s">
        <v>401</v>
      </c>
      <c r="C208" s="30" t="s">
        <v>208</v>
      </c>
      <c r="D208" s="33" t="s">
        <v>237</v>
      </c>
    </row>
    <row r="209" spans="1:8" ht="14.25">
      <c r="A209" s="32" t="str">
        <f>"8362"</f>
        <v>8362</v>
      </c>
      <c r="B209" s="32" t="s">
        <v>51</v>
      </c>
      <c r="C209" s="30" t="s">
        <v>246</v>
      </c>
      <c r="D209" s="33" t="s">
        <v>245</v>
      </c>
      <c r="E209" s="14"/>
      <c r="F209" s="14"/>
      <c r="G209" s="14"/>
      <c r="H209" s="14" t="s">
        <v>207</v>
      </c>
    </row>
    <row r="210" spans="1:8" s="15" customFormat="1" ht="14.25">
      <c r="A210" s="32" t="str">
        <f>"8364"</f>
        <v>8364</v>
      </c>
      <c r="B210" s="36" t="s">
        <v>52</v>
      </c>
      <c r="C210" s="37" t="s">
        <v>246</v>
      </c>
      <c r="D210" s="38" t="s">
        <v>245</v>
      </c>
      <c r="E210" s="10"/>
      <c r="F210" s="10"/>
      <c r="G210" s="10"/>
      <c r="H210" s="16" t="s">
        <v>177</v>
      </c>
    </row>
    <row r="211" spans="1:8" ht="14.25">
      <c r="A211" s="32" t="str">
        <f>"8366"</f>
        <v>8366</v>
      </c>
      <c r="B211" s="32" t="s">
        <v>330</v>
      </c>
      <c r="C211" s="30" t="s">
        <v>287</v>
      </c>
      <c r="D211" s="33" t="s">
        <v>286</v>
      </c>
      <c r="E211" s="13"/>
      <c r="F211" s="13"/>
      <c r="G211" s="13"/>
      <c r="H211" s="7" t="s">
        <v>177</v>
      </c>
    </row>
    <row r="212" spans="1:8" ht="14.25">
      <c r="A212" s="32" t="str">
        <f>"8368"</f>
        <v>8368</v>
      </c>
      <c r="B212" s="32" t="s">
        <v>53</v>
      </c>
      <c r="C212" s="30" t="s">
        <v>208</v>
      </c>
      <c r="D212" s="33" t="s">
        <v>350</v>
      </c>
      <c r="E212" s="11"/>
      <c r="F212" s="11"/>
      <c r="G212" s="11"/>
      <c r="H212" s="12" t="s">
        <v>177</v>
      </c>
    </row>
    <row r="213" spans="1:8" ht="14.25">
      <c r="A213" s="32" t="str">
        <f>"8369"</f>
        <v>8369</v>
      </c>
      <c r="B213" s="32" t="s">
        <v>369</v>
      </c>
      <c r="C213" s="30" t="s">
        <v>49</v>
      </c>
      <c r="D213" s="33" t="s">
        <v>50</v>
      </c>
      <c r="E213" s="8"/>
      <c r="F213" s="8"/>
      <c r="H213" s="7" t="s">
        <v>177</v>
      </c>
    </row>
    <row r="214" spans="1:8" ht="14.25">
      <c r="A214" s="32" t="str">
        <f>"8374"</f>
        <v>8374</v>
      </c>
      <c r="B214" s="32" t="s">
        <v>54</v>
      </c>
      <c r="C214" s="30" t="s">
        <v>159</v>
      </c>
      <c r="D214" s="33" t="s">
        <v>74</v>
      </c>
      <c r="E214" s="14"/>
      <c r="F214" s="14"/>
      <c r="G214" s="14"/>
      <c r="H214" s="14" t="s">
        <v>207</v>
      </c>
    </row>
    <row r="215" spans="1:8" ht="14.25">
      <c r="A215" s="32" t="str">
        <f>"8377"</f>
        <v>8377</v>
      </c>
      <c r="B215" s="32" t="s">
        <v>55</v>
      </c>
      <c r="C215" s="30" t="s">
        <v>173</v>
      </c>
      <c r="D215" s="33" t="s">
        <v>47</v>
      </c>
      <c r="E215" s="8"/>
      <c r="F215" s="8"/>
      <c r="G215" s="8"/>
      <c r="H215" s="7" t="s">
        <v>177</v>
      </c>
    </row>
    <row r="216" spans="1:8" ht="14.25">
      <c r="A216" s="32" t="str">
        <f>"8378"</f>
        <v>8378</v>
      </c>
      <c r="B216" s="32" t="s">
        <v>314</v>
      </c>
      <c r="C216" s="30" t="s">
        <v>405</v>
      </c>
      <c r="D216" s="33" t="s">
        <v>42</v>
      </c>
      <c r="E216" s="13"/>
      <c r="F216" s="13"/>
      <c r="G216" s="13"/>
      <c r="H216" s="7" t="s">
        <v>177</v>
      </c>
    </row>
    <row r="217" spans="1:8" ht="14.25">
      <c r="A217" s="32" t="str">
        <f>"8381"</f>
        <v>8381</v>
      </c>
      <c r="B217" s="36" t="s">
        <v>56</v>
      </c>
      <c r="C217" s="37" t="s">
        <v>246</v>
      </c>
      <c r="D217" s="38" t="s">
        <v>245</v>
      </c>
      <c r="E217" s="8"/>
      <c r="F217" s="8"/>
      <c r="G217" s="8"/>
      <c r="H217" s="12" t="s">
        <v>177</v>
      </c>
    </row>
    <row r="218" spans="1:8" ht="14.25">
      <c r="A218" s="32" t="str">
        <f>"8382"</f>
        <v>8382</v>
      </c>
      <c r="B218" s="32" t="s">
        <v>317</v>
      </c>
      <c r="C218" s="30" t="s">
        <v>405</v>
      </c>
      <c r="D218" s="33" t="s">
        <v>81</v>
      </c>
      <c r="E218" s="13"/>
      <c r="F218" s="13"/>
      <c r="G218" s="13"/>
      <c r="H218" s="9" t="s">
        <v>177</v>
      </c>
    </row>
    <row r="219" spans="1:8" ht="14.25">
      <c r="A219" s="32" t="str">
        <f>"8385"</f>
        <v>8385</v>
      </c>
      <c r="B219" s="32" t="s">
        <v>57</v>
      </c>
      <c r="C219" s="30" t="s">
        <v>29</v>
      </c>
      <c r="D219" s="33" t="s">
        <v>28</v>
      </c>
      <c r="E219" s="8"/>
      <c r="F219" s="8"/>
      <c r="G219" s="8"/>
      <c r="H219" s="12" t="s">
        <v>177</v>
      </c>
    </row>
    <row r="220" spans="1:8" ht="14.25">
      <c r="A220" s="32" t="str">
        <f>"8386"</f>
        <v>8386</v>
      </c>
      <c r="B220" s="32" t="s">
        <v>58</v>
      </c>
      <c r="C220" s="30" t="s">
        <v>405</v>
      </c>
      <c r="D220" s="33" t="s">
        <v>67</v>
      </c>
      <c r="E220" s="8"/>
      <c r="F220" s="8"/>
      <c r="H220" s="7" t="s">
        <v>177</v>
      </c>
    </row>
    <row r="221" spans="1:8" ht="14.25">
      <c r="A221" s="32" t="str">
        <f>"8387"</f>
        <v>8387</v>
      </c>
      <c r="B221" s="32" t="s">
        <v>318</v>
      </c>
      <c r="C221" s="30" t="s">
        <v>1</v>
      </c>
      <c r="D221" s="33" t="s">
        <v>102</v>
      </c>
      <c r="E221" s="8"/>
      <c r="H221" s="7" t="s">
        <v>177</v>
      </c>
    </row>
    <row r="222" spans="1:8" ht="14.25">
      <c r="A222" s="32" t="str">
        <f>"8393"</f>
        <v>8393</v>
      </c>
      <c r="B222" s="32" t="s">
        <v>351</v>
      </c>
      <c r="C222" s="30" t="s">
        <v>208</v>
      </c>
      <c r="D222" s="33" t="s">
        <v>236</v>
      </c>
      <c r="E222" s="8"/>
      <c r="F222" s="8"/>
      <c r="G222" s="8"/>
      <c r="H222" s="12" t="s">
        <v>177</v>
      </c>
    </row>
    <row r="223" spans="1:8" ht="14.25">
      <c r="A223" s="32" t="str">
        <f>"8394"</f>
        <v>8394</v>
      </c>
      <c r="B223" s="32" t="s">
        <v>59</v>
      </c>
      <c r="C223" s="30" t="s">
        <v>34</v>
      </c>
      <c r="D223" s="33" t="s">
        <v>33</v>
      </c>
      <c r="E223" s="8"/>
      <c r="F223" s="8"/>
      <c r="G223" s="8"/>
      <c r="H223" s="12" t="s">
        <v>177</v>
      </c>
    </row>
    <row r="224" spans="1:8" ht="14.25">
      <c r="A224" s="32" t="str">
        <f>"8397"</f>
        <v>8397</v>
      </c>
      <c r="B224" s="32" t="s">
        <v>60</v>
      </c>
      <c r="C224" s="30" t="s">
        <v>36</v>
      </c>
      <c r="D224" s="35" t="s">
        <v>183</v>
      </c>
      <c r="E224" s="13"/>
      <c r="F224" s="13"/>
      <c r="G224" s="13"/>
      <c r="H224" s="7" t="s">
        <v>177</v>
      </c>
    </row>
    <row r="225" spans="1:8" ht="14.25">
      <c r="A225" s="32" t="str">
        <f>"8404"</f>
        <v>8404</v>
      </c>
      <c r="B225" s="36" t="s">
        <v>184</v>
      </c>
      <c r="C225" s="37" t="s">
        <v>36</v>
      </c>
      <c r="D225" s="35" t="s">
        <v>183</v>
      </c>
      <c r="E225" s="13"/>
      <c r="F225" s="13"/>
      <c r="G225" s="11"/>
      <c r="H225" s="7" t="s">
        <v>177</v>
      </c>
    </row>
    <row r="226" spans="1:8" ht="14.25">
      <c r="A226" s="32" t="str">
        <f>"8410"</f>
        <v>8410</v>
      </c>
      <c r="B226" s="32" t="s">
        <v>238</v>
      </c>
      <c r="C226" s="30" t="s">
        <v>405</v>
      </c>
      <c r="D226" s="33" t="s">
        <v>42</v>
      </c>
      <c r="E226" s="8"/>
      <c r="F226" s="8"/>
      <c r="H226" s="7" t="s">
        <v>177</v>
      </c>
    </row>
    <row r="227" spans="1:8" ht="14.25">
      <c r="A227" s="32" t="str">
        <f>"8411"</f>
        <v>8411</v>
      </c>
      <c r="B227" s="32" t="s">
        <v>61</v>
      </c>
      <c r="C227" s="30" t="s">
        <v>246</v>
      </c>
      <c r="D227" s="33" t="s">
        <v>245</v>
      </c>
      <c r="E227" s="10"/>
      <c r="F227" s="10"/>
      <c r="G227" s="10"/>
      <c r="H227" s="9" t="s">
        <v>177</v>
      </c>
    </row>
    <row r="228" spans="1:8" ht="14.25">
      <c r="A228" s="32" t="str">
        <f>"8413"</f>
        <v>8413</v>
      </c>
      <c r="B228" s="32" t="s">
        <v>303</v>
      </c>
      <c r="C228" s="30" t="s">
        <v>173</v>
      </c>
      <c r="D228" s="33" t="s">
        <v>31</v>
      </c>
      <c r="E228" s="14"/>
      <c r="F228" s="14"/>
      <c r="G228" s="14"/>
      <c r="H228" s="14" t="s">
        <v>207</v>
      </c>
    </row>
    <row r="229" spans="1:8" ht="14.25">
      <c r="A229" s="32" t="str">
        <f>"8414"</f>
        <v>8414</v>
      </c>
      <c r="B229" s="32" t="s">
        <v>300</v>
      </c>
      <c r="C229" s="30" t="s">
        <v>173</v>
      </c>
      <c r="D229" s="33" t="s">
        <v>47</v>
      </c>
      <c r="E229" s="11"/>
      <c r="F229" s="11"/>
      <c r="G229" s="11"/>
      <c r="H229" s="12" t="s">
        <v>177</v>
      </c>
    </row>
    <row r="230" spans="1:8" ht="14.25">
      <c r="A230" s="32" t="str">
        <f>"8415"</f>
        <v>8415</v>
      </c>
      <c r="B230" s="32" t="s">
        <v>62</v>
      </c>
      <c r="C230" s="30" t="s">
        <v>289</v>
      </c>
      <c r="D230" s="33" t="s">
        <v>244</v>
      </c>
      <c r="E230" s="8"/>
      <c r="F230" s="8"/>
      <c r="G230" s="8"/>
      <c r="H230" s="7" t="s">
        <v>177</v>
      </c>
    </row>
    <row r="231" spans="1:8" ht="14.25">
      <c r="A231" s="32" t="str">
        <f>"8416"</f>
        <v>8416</v>
      </c>
      <c r="B231" s="32" t="s">
        <v>322</v>
      </c>
      <c r="C231" s="30" t="s">
        <v>289</v>
      </c>
      <c r="D231" s="33" t="s">
        <v>244</v>
      </c>
      <c r="E231" s="8"/>
      <c r="F231" s="8"/>
      <c r="G231" s="8"/>
      <c r="H231" s="7" t="s">
        <v>177</v>
      </c>
    </row>
    <row r="232" spans="1:8" ht="14.25">
      <c r="A232" s="32" t="str">
        <f>"8419"</f>
        <v>8419</v>
      </c>
      <c r="B232" s="32" t="s">
        <v>63</v>
      </c>
      <c r="C232" s="30" t="s">
        <v>246</v>
      </c>
      <c r="D232" s="33" t="s">
        <v>245</v>
      </c>
      <c r="E232" s="8"/>
      <c r="F232" s="8"/>
      <c r="G232" s="8"/>
      <c r="H232" s="12" t="s">
        <v>177</v>
      </c>
    </row>
    <row r="233" spans="1:8" ht="14.25">
      <c r="A233" s="32" t="str">
        <f>"8420"</f>
        <v>8420</v>
      </c>
      <c r="B233" s="32" t="s">
        <v>64</v>
      </c>
      <c r="C233" s="30" t="s">
        <v>41</v>
      </c>
      <c r="D233" s="33" t="s">
        <v>40</v>
      </c>
      <c r="E233" s="8"/>
      <c r="F233" s="8"/>
      <c r="H233" s="7" t="s">
        <v>177</v>
      </c>
    </row>
    <row r="234" spans="1:8" ht="14.25">
      <c r="A234" s="32" t="str">
        <f>"8424"</f>
        <v>8424</v>
      </c>
      <c r="B234" s="32" t="s">
        <v>338</v>
      </c>
      <c r="C234" s="30" t="s">
        <v>29</v>
      </c>
      <c r="D234" s="33" t="s">
        <v>28</v>
      </c>
      <c r="E234" s="13"/>
      <c r="F234" s="13"/>
      <c r="G234" s="8"/>
      <c r="H234" s="9" t="s">
        <v>177</v>
      </c>
    </row>
    <row r="235" spans="1:8" s="14" customFormat="1" ht="14.25">
      <c r="A235" s="32" t="str">
        <f>"8426"</f>
        <v>8426</v>
      </c>
      <c r="B235" s="32" t="s">
        <v>296</v>
      </c>
      <c r="C235" s="30" t="s">
        <v>211</v>
      </c>
      <c r="D235" s="33" t="s">
        <v>210</v>
      </c>
      <c r="E235" s="13"/>
      <c r="F235" s="13"/>
      <c r="G235" s="8"/>
      <c r="H235" s="12" t="s">
        <v>177</v>
      </c>
    </row>
    <row r="236" spans="1:11" ht="14.25">
      <c r="A236" s="32" t="str">
        <f>"8427"</f>
        <v>8427</v>
      </c>
      <c r="B236" s="32" t="s">
        <v>257</v>
      </c>
      <c r="C236" s="30" t="s">
        <v>29</v>
      </c>
      <c r="D236" s="33" t="s">
        <v>28</v>
      </c>
      <c r="E236" s="13"/>
      <c r="F236" s="13"/>
      <c r="G236" s="8"/>
      <c r="H236" s="9" t="s">
        <v>177</v>
      </c>
      <c r="K236" s="3"/>
    </row>
    <row r="237" spans="1:16" ht="14.25">
      <c r="A237" s="32" t="str">
        <f>"8431"</f>
        <v>8431</v>
      </c>
      <c r="B237" s="32" t="s">
        <v>341</v>
      </c>
      <c r="C237" s="30" t="s">
        <v>29</v>
      </c>
      <c r="D237" s="33" t="s">
        <v>28</v>
      </c>
      <c r="E237" s="13"/>
      <c r="F237" s="13"/>
      <c r="G237" s="8"/>
      <c r="H237" s="16" t="s">
        <v>177</v>
      </c>
      <c r="I237" s="2"/>
      <c r="J237" s="2"/>
      <c r="K237" s="2"/>
      <c r="L237" s="2"/>
      <c r="M237" s="2"/>
      <c r="N237" s="2"/>
      <c r="O237" s="2"/>
      <c r="P237" s="2"/>
    </row>
    <row r="238" spans="1:11" ht="14.25">
      <c r="A238" s="32" t="str">
        <f>"8433"</f>
        <v>8433</v>
      </c>
      <c r="B238" s="32" t="s">
        <v>258</v>
      </c>
      <c r="C238" s="30" t="s">
        <v>29</v>
      </c>
      <c r="D238" s="33" t="s">
        <v>28</v>
      </c>
      <c r="E238" s="8"/>
      <c r="F238" s="8"/>
      <c r="G238" s="8"/>
      <c r="H238" s="9" t="s">
        <v>177</v>
      </c>
      <c r="K238" s="3"/>
    </row>
    <row r="239" spans="1:4" s="4" customFormat="1" ht="14.25">
      <c r="A239" s="32" t="str">
        <f>"8434"</f>
        <v>8434</v>
      </c>
      <c r="B239" s="32" t="s">
        <v>185</v>
      </c>
      <c r="C239" s="30" t="s">
        <v>39</v>
      </c>
      <c r="D239" s="33" t="s">
        <v>130</v>
      </c>
    </row>
    <row r="240" spans="1:8" ht="14.25">
      <c r="A240" s="32" t="str">
        <f>"8436"</f>
        <v>8436</v>
      </c>
      <c r="B240" s="32" t="s">
        <v>360</v>
      </c>
      <c r="C240" s="30" t="s">
        <v>39</v>
      </c>
      <c r="D240" s="33" t="s">
        <v>130</v>
      </c>
      <c r="E240" s="8"/>
      <c r="F240" s="13"/>
      <c r="H240" s="7" t="s">
        <v>177</v>
      </c>
    </row>
    <row r="241" spans="1:8" ht="14.25">
      <c r="A241" s="32" t="str">
        <f>"8438"</f>
        <v>8438</v>
      </c>
      <c r="B241" s="30" t="s">
        <v>370</v>
      </c>
      <c r="C241" s="30" t="s">
        <v>1</v>
      </c>
      <c r="D241" s="33" t="s">
        <v>102</v>
      </c>
      <c r="E241" s="8"/>
      <c r="F241" s="8"/>
      <c r="H241" s="7" t="s">
        <v>177</v>
      </c>
    </row>
    <row r="242" spans="1:11" ht="14.25">
      <c r="A242" s="32" t="str">
        <f>"8439"</f>
        <v>8439</v>
      </c>
      <c r="B242" s="32" t="s">
        <v>301</v>
      </c>
      <c r="C242" s="30" t="s">
        <v>173</v>
      </c>
      <c r="D242" s="33" t="s">
        <v>31</v>
      </c>
      <c r="E242" s="8"/>
      <c r="F242" s="8"/>
      <c r="G242" s="8"/>
      <c r="H242" s="9" t="s">
        <v>177</v>
      </c>
      <c r="K242" s="3"/>
    </row>
    <row r="243" spans="1:16" ht="14.25">
      <c r="A243" s="32" t="str">
        <f>"8446"</f>
        <v>8446</v>
      </c>
      <c r="B243" s="32" t="s">
        <v>259</v>
      </c>
      <c r="C243" s="30" t="s">
        <v>39</v>
      </c>
      <c r="D243" s="33" t="s">
        <v>38</v>
      </c>
      <c r="E243" s="8"/>
      <c r="F243" s="8"/>
      <c r="G243" s="8"/>
      <c r="H243" s="9" t="s">
        <v>177</v>
      </c>
      <c r="I243" s="2"/>
      <c r="J243" s="2"/>
      <c r="K243" s="2"/>
      <c r="L243" s="2"/>
      <c r="M243" s="2"/>
      <c r="N243" s="2"/>
      <c r="O243" s="2"/>
      <c r="P243" s="2"/>
    </row>
    <row r="244" spans="1:8" ht="14.25">
      <c r="A244" s="32" t="str">
        <f>"8447"</f>
        <v>8447</v>
      </c>
      <c r="B244" s="32" t="s">
        <v>325</v>
      </c>
      <c r="C244" s="30" t="s">
        <v>246</v>
      </c>
      <c r="D244" s="33" t="s">
        <v>245</v>
      </c>
      <c r="E244" s="10"/>
      <c r="F244" s="10"/>
      <c r="G244" s="11"/>
      <c r="H244" s="12" t="s">
        <v>177</v>
      </c>
    </row>
    <row r="245" spans="1:8" s="17" customFormat="1" ht="14.25">
      <c r="A245" s="32" t="str">
        <f>"8448"</f>
        <v>8448</v>
      </c>
      <c r="B245" s="36" t="s">
        <v>82</v>
      </c>
      <c r="C245" s="37" t="s">
        <v>408</v>
      </c>
      <c r="D245" s="38" t="s">
        <v>407</v>
      </c>
      <c r="E245" s="10"/>
      <c r="F245" s="10"/>
      <c r="G245" s="10"/>
      <c r="H245" s="9" t="s">
        <v>177</v>
      </c>
    </row>
    <row r="246" spans="1:8" ht="14.25">
      <c r="A246" s="32" t="str">
        <f>"8454"</f>
        <v>8454</v>
      </c>
      <c r="B246" s="31" t="s">
        <v>48</v>
      </c>
      <c r="C246" s="45" t="s">
        <v>211</v>
      </c>
      <c r="D246" s="45" t="s">
        <v>210</v>
      </c>
      <c r="E246" s="8"/>
      <c r="F246" s="8"/>
      <c r="H246" s="7" t="s">
        <v>177</v>
      </c>
    </row>
    <row r="247" spans="1:8" ht="14.25">
      <c r="A247" s="32" t="str">
        <f>"8456"</f>
        <v>8456</v>
      </c>
      <c r="B247" s="32" t="s">
        <v>83</v>
      </c>
      <c r="C247" s="30" t="s">
        <v>159</v>
      </c>
      <c r="D247" s="33" t="s">
        <v>74</v>
      </c>
      <c r="E247" s="10"/>
      <c r="F247" s="10"/>
      <c r="G247" s="10"/>
      <c r="H247" s="19" t="s">
        <v>177</v>
      </c>
    </row>
    <row r="248" spans="1:8" ht="14.25">
      <c r="A248" s="32" t="str">
        <f>"8458"</f>
        <v>8458</v>
      </c>
      <c r="B248" s="32" t="s">
        <v>103</v>
      </c>
      <c r="C248" s="30" t="s">
        <v>39</v>
      </c>
      <c r="D248" s="33" t="s">
        <v>38</v>
      </c>
      <c r="E248" s="8"/>
      <c r="F248" s="8"/>
      <c r="H248" s="7" t="s">
        <v>177</v>
      </c>
    </row>
    <row r="249" spans="1:8" ht="14.25">
      <c r="A249" s="32" t="str">
        <f>"8460"</f>
        <v>8460</v>
      </c>
      <c r="B249" s="32" t="s">
        <v>345</v>
      </c>
      <c r="C249" s="30" t="s">
        <v>211</v>
      </c>
      <c r="D249" s="33" t="s">
        <v>210</v>
      </c>
      <c r="E249" s="13"/>
      <c r="F249" s="13"/>
      <c r="G249" s="13"/>
      <c r="H249" s="9" t="s">
        <v>177</v>
      </c>
    </row>
    <row r="250" spans="1:8" ht="14.25">
      <c r="A250" s="32" t="str">
        <f>"8476"</f>
        <v>8476</v>
      </c>
      <c r="B250" s="31" t="s">
        <v>309</v>
      </c>
      <c r="C250" s="34" t="s">
        <v>405</v>
      </c>
      <c r="D250" s="35" t="s">
        <v>67</v>
      </c>
      <c r="E250" s="10"/>
      <c r="F250" s="10"/>
      <c r="G250" s="10"/>
      <c r="H250" s="7" t="s">
        <v>177</v>
      </c>
    </row>
    <row r="251" spans="1:8" s="14" customFormat="1" ht="14.25">
      <c r="A251" s="47" t="str">
        <f>"8483"</f>
        <v>8483</v>
      </c>
      <c r="B251" s="36" t="s">
        <v>105</v>
      </c>
      <c r="C251" s="37" t="s">
        <v>41</v>
      </c>
      <c r="D251" s="38" t="s">
        <v>40</v>
      </c>
      <c r="E251" s="8"/>
      <c r="F251" s="13"/>
      <c r="G251" s="8"/>
      <c r="H251" s="7" t="s">
        <v>177</v>
      </c>
    </row>
    <row r="252" spans="1:8" s="14" customFormat="1" ht="14.25">
      <c r="A252" s="47" t="str">
        <f>"8484"</f>
        <v>8484</v>
      </c>
      <c r="B252" s="36" t="s">
        <v>343</v>
      </c>
      <c r="C252" s="37" t="s">
        <v>36</v>
      </c>
      <c r="D252" s="35" t="s">
        <v>183</v>
      </c>
      <c r="E252" s="8"/>
      <c r="F252" s="8"/>
      <c r="G252" s="8"/>
      <c r="H252" s="9" t="s">
        <v>177</v>
      </c>
    </row>
    <row r="253" spans="1:11" ht="14.25">
      <c r="A253" s="47" t="str">
        <f>"8485"</f>
        <v>8485</v>
      </c>
      <c r="B253" s="36" t="s">
        <v>106</v>
      </c>
      <c r="C253" s="46" t="s">
        <v>29</v>
      </c>
      <c r="D253" s="46" t="s">
        <v>28</v>
      </c>
      <c r="E253" s="13"/>
      <c r="F253" s="13"/>
      <c r="G253" s="8"/>
      <c r="H253" s="9" t="s">
        <v>177</v>
      </c>
      <c r="K253" s="3"/>
    </row>
    <row r="254" spans="1:11" ht="14.25">
      <c r="A254" s="47" t="str">
        <f>"8486"</f>
        <v>8486</v>
      </c>
      <c r="B254" s="36" t="s">
        <v>107</v>
      </c>
      <c r="C254" s="37" t="s">
        <v>29</v>
      </c>
      <c r="D254" s="38" t="s">
        <v>28</v>
      </c>
      <c r="E254" s="8"/>
      <c r="F254" s="8"/>
      <c r="G254" s="8"/>
      <c r="H254" s="7" t="s">
        <v>177</v>
      </c>
      <c r="K254" s="3"/>
    </row>
    <row r="255" spans="1:11" ht="14.25">
      <c r="A255" s="47" t="str">
        <f>"8487"</f>
        <v>8487</v>
      </c>
      <c r="B255" s="36" t="s">
        <v>108</v>
      </c>
      <c r="C255" s="37" t="s">
        <v>1</v>
      </c>
      <c r="D255" s="38" t="s">
        <v>102</v>
      </c>
      <c r="E255" s="10"/>
      <c r="F255" s="10"/>
      <c r="G255" s="10"/>
      <c r="H255" s="16" t="s">
        <v>177</v>
      </c>
      <c r="K255" s="3"/>
    </row>
    <row r="256" spans="1:8" ht="14.25">
      <c r="A256" s="47" t="str">
        <f>"8490"</f>
        <v>8490</v>
      </c>
      <c r="B256" s="36" t="s">
        <v>290</v>
      </c>
      <c r="C256" s="37" t="s">
        <v>246</v>
      </c>
      <c r="D256" s="38" t="s">
        <v>245</v>
      </c>
      <c r="E256" s="13"/>
      <c r="F256" s="13"/>
      <c r="G256" s="8"/>
      <c r="H256" s="9" t="s">
        <v>177</v>
      </c>
    </row>
    <row r="257" spans="1:16" s="2" customFormat="1" ht="14.25">
      <c r="A257" s="47" t="str">
        <f>"8494"</f>
        <v>8494</v>
      </c>
      <c r="B257" s="36" t="s">
        <v>339</v>
      </c>
      <c r="C257" s="37" t="s">
        <v>29</v>
      </c>
      <c r="D257" s="38" t="s">
        <v>28</v>
      </c>
      <c r="E257" s="11"/>
      <c r="F257" s="11"/>
      <c r="G257" s="11"/>
      <c r="H257" s="12"/>
      <c r="I257" s="1"/>
      <c r="J257" s="1"/>
      <c r="K257" s="1"/>
      <c r="L257" s="1"/>
      <c r="M257" s="1"/>
      <c r="N257" s="1"/>
      <c r="O257" s="1"/>
      <c r="P257" s="1"/>
    </row>
    <row r="258" spans="1:8" ht="14.25">
      <c r="A258" s="47" t="str">
        <f>"8495"</f>
        <v>8495</v>
      </c>
      <c r="B258" s="36" t="s">
        <v>291</v>
      </c>
      <c r="C258" s="37" t="s">
        <v>29</v>
      </c>
      <c r="D258" s="38" t="s">
        <v>28</v>
      </c>
      <c r="E258" s="8"/>
      <c r="F258" s="8"/>
      <c r="G258" s="8"/>
      <c r="H258" s="9" t="s">
        <v>177</v>
      </c>
    </row>
    <row r="259" spans="1:8" ht="14.25">
      <c r="A259" s="47" t="str">
        <f>"8496"</f>
        <v>8496</v>
      </c>
      <c r="B259" s="36" t="s">
        <v>356</v>
      </c>
      <c r="C259" s="37" t="s">
        <v>208</v>
      </c>
      <c r="D259" s="38" t="s">
        <v>237</v>
      </c>
      <c r="E259" s="8"/>
      <c r="F259" s="8"/>
      <c r="G259" s="8"/>
      <c r="H259" s="9" t="s">
        <v>177</v>
      </c>
    </row>
    <row r="260" spans="1:8" s="2" customFormat="1" ht="14.25">
      <c r="A260" s="47" t="str">
        <f>"8497"</f>
        <v>8497</v>
      </c>
      <c r="B260" s="36" t="s">
        <v>292</v>
      </c>
      <c r="C260" s="37" t="s">
        <v>246</v>
      </c>
      <c r="D260" s="38" t="s">
        <v>245</v>
      </c>
      <c r="E260" s="11"/>
      <c r="F260" s="11"/>
      <c r="G260" s="11"/>
      <c r="H260" s="7" t="s">
        <v>177</v>
      </c>
    </row>
    <row r="261" spans="1:8" ht="14.25">
      <c r="A261" s="47" t="str">
        <f>"8500"</f>
        <v>8500</v>
      </c>
      <c r="B261" s="42" t="s">
        <v>0</v>
      </c>
      <c r="C261" s="42" t="s">
        <v>159</v>
      </c>
      <c r="D261" s="42" t="s">
        <v>158</v>
      </c>
      <c r="E261" s="10"/>
      <c r="F261" s="10"/>
      <c r="G261" s="10"/>
      <c r="H261" s="7" t="s">
        <v>177</v>
      </c>
    </row>
    <row r="262" spans="1:8" ht="14.25">
      <c r="A262" s="47" t="str">
        <f>"8501"</f>
        <v>8501</v>
      </c>
      <c r="B262" s="36" t="s">
        <v>293</v>
      </c>
      <c r="C262" s="37" t="s">
        <v>287</v>
      </c>
      <c r="D262" s="38" t="s">
        <v>286</v>
      </c>
      <c r="E262" s="8"/>
      <c r="F262" s="8"/>
      <c r="H262" s="7" t="s">
        <v>177</v>
      </c>
    </row>
    <row r="263" spans="1:8" ht="14.25">
      <c r="A263" s="47" t="str">
        <f>"8502"</f>
        <v>8502</v>
      </c>
      <c r="B263" s="36" t="s">
        <v>294</v>
      </c>
      <c r="C263" s="37" t="s">
        <v>36</v>
      </c>
      <c r="D263" s="35" t="s">
        <v>183</v>
      </c>
      <c r="E263" s="8"/>
      <c r="F263" s="8"/>
      <c r="G263" s="8"/>
      <c r="H263" s="12" t="s">
        <v>177</v>
      </c>
    </row>
    <row r="264" spans="1:8" ht="14.25">
      <c r="A264" s="47" t="str">
        <f>"8506"</f>
        <v>8506</v>
      </c>
      <c r="B264" s="36" t="s">
        <v>295</v>
      </c>
      <c r="C264" s="37" t="s">
        <v>173</v>
      </c>
      <c r="D264" s="38" t="s">
        <v>47</v>
      </c>
      <c r="E264" s="10"/>
      <c r="F264" s="10"/>
      <c r="G264" s="10"/>
      <c r="H264" s="9" t="s">
        <v>177</v>
      </c>
    </row>
    <row r="265" spans="1:8" ht="14.25">
      <c r="A265" s="47" t="str">
        <f>"8510"</f>
        <v>8510</v>
      </c>
      <c r="B265" s="36" t="s">
        <v>247</v>
      </c>
      <c r="C265" s="37" t="s">
        <v>240</v>
      </c>
      <c r="D265" s="38" t="s">
        <v>241</v>
      </c>
      <c r="E265" s="8"/>
      <c r="F265" s="13"/>
      <c r="H265" s="7" t="s">
        <v>177</v>
      </c>
    </row>
    <row r="266" spans="1:8" ht="14.25">
      <c r="A266" s="47" t="str">
        <f>"8513"</f>
        <v>8513</v>
      </c>
      <c r="B266" s="36" t="s">
        <v>302</v>
      </c>
      <c r="C266" s="37" t="s">
        <v>173</v>
      </c>
      <c r="D266" s="38" t="s">
        <v>31</v>
      </c>
      <c r="E266" s="8"/>
      <c r="F266" s="8"/>
      <c r="G266" s="8"/>
      <c r="H266" s="7" t="s">
        <v>177</v>
      </c>
    </row>
    <row r="267" spans="1:8" ht="14.25">
      <c r="A267" s="47" t="str">
        <f>"8516"</f>
        <v>8516</v>
      </c>
      <c r="B267" s="36" t="s">
        <v>248</v>
      </c>
      <c r="C267" s="37" t="s">
        <v>289</v>
      </c>
      <c r="D267" s="38" t="s">
        <v>244</v>
      </c>
      <c r="E267" s="10"/>
      <c r="F267" s="10"/>
      <c r="G267" s="10"/>
      <c r="H267" s="19" t="s">
        <v>177</v>
      </c>
    </row>
    <row r="268" spans="1:8" ht="14.25">
      <c r="A268" s="47" t="str">
        <f>"8517"</f>
        <v>8517</v>
      </c>
      <c r="B268" s="36" t="s">
        <v>366</v>
      </c>
      <c r="C268" s="34" t="s">
        <v>41</v>
      </c>
      <c r="D268" s="33" t="s">
        <v>40</v>
      </c>
      <c r="E268" s="11"/>
      <c r="F268" s="11"/>
      <c r="G268" s="11"/>
      <c r="H268" s="12" t="s">
        <v>177</v>
      </c>
    </row>
    <row r="269" spans="1:8" s="2" customFormat="1" ht="14.25">
      <c r="A269" s="47" t="str">
        <f>"8529"</f>
        <v>8529</v>
      </c>
      <c r="B269" s="36" t="s">
        <v>313</v>
      </c>
      <c r="C269" s="37" t="s">
        <v>405</v>
      </c>
      <c r="D269" s="38" t="s">
        <v>66</v>
      </c>
      <c r="E269" s="8"/>
      <c r="F269" s="8"/>
      <c r="G269" s="8"/>
      <c r="H269" s="9" t="s">
        <v>177</v>
      </c>
    </row>
    <row r="270" spans="1:4" ht="14.25">
      <c r="A270" s="48"/>
      <c r="B270" s="28"/>
      <c r="C270"/>
      <c r="D270" s="29"/>
    </row>
  </sheetData>
  <sheetProtection/>
  <printOptions/>
  <pageMargins left="0.7480314960629921" right="1.2598425196850394" top="0.984251968503937" bottom="0.984251968503937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2017-04-07T01:38:49Z</cp:lastPrinted>
  <dcterms:created xsi:type="dcterms:W3CDTF">1996-12-17T01:32:42Z</dcterms:created>
  <dcterms:modified xsi:type="dcterms:W3CDTF">2017-03-09T01:48:11Z</dcterms:modified>
  <cp:category/>
  <cp:version/>
  <cp:contentType/>
  <cp:contentStatus/>
</cp:coreProperties>
</file>