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35" activeTab="2"/>
  </bookViews>
  <sheets>
    <sheet name="小学语文" sheetId="1" r:id="rId1"/>
    <sheet name="小学数学" sheetId="2" r:id="rId2"/>
    <sheet name="小学英语" sheetId="3" r:id="rId3"/>
  </sheets>
  <definedNames>
    <definedName name="_xlnm.Print_Titles" localSheetId="1">'小学数学'!$1:$3</definedName>
    <definedName name="_xlnm.Print_Titles" localSheetId="2">'小学英语'!$1:$3</definedName>
    <definedName name="_xlnm.Print_Titles" localSheetId="0">'小学语文'!$1:$3</definedName>
  </definedNames>
  <calcPr fullCalcOnLoad="1"/>
</workbook>
</file>

<file path=xl/sharedStrings.xml><?xml version="1.0" encoding="utf-8"?>
<sst xmlns="http://schemas.openxmlformats.org/spreadsheetml/2006/main" count="982" uniqueCount="605">
  <si>
    <t>序号</t>
  </si>
  <si>
    <t>姓名</t>
  </si>
  <si>
    <t>准考证号</t>
  </si>
  <si>
    <t>面试组号</t>
  </si>
  <si>
    <t>笔试成绩</t>
  </si>
  <si>
    <t>面试成绩</t>
  </si>
  <si>
    <t>总成绩</t>
  </si>
  <si>
    <t>排名</t>
  </si>
  <si>
    <t>是否拟录用</t>
  </si>
  <si>
    <t>综合知识成绩</t>
  </si>
  <si>
    <t>学科专业成绩</t>
  </si>
  <si>
    <t>总分</t>
  </si>
  <si>
    <t>实得分</t>
  </si>
  <si>
    <t>修正成绩</t>
  </si>
  <si>
    <t>邹志英</t>
  </si>
  <si>
    <t>136211800126</t>
  </si>
  <si>
    <t>编内拟录用</t>
  </si>
  <si>
    <t>刘倩</t>
  </si>
  <si>
    <t>136211003007</t>
  </si>
  <si>
    <t>1</t>
  </si>
  <si>
    <t>定向预备拟录用</t>
  </si>
  <si>
    <t>钟琪瑩</t>
  </si>
  <si>
    <t>136211002723</t>
  </si>
  <si>
    <t>2</t>
  </si>
  <si>
    <t>阮竹艳</t>
  </si>
  <si>
    <t>136211803909</t>
  </si>
  <si>
    <t>3</t>
  </si>
  <si>
    <t>陈清香</t>
  </si>
  <si>
    <t>136211800322</t>
  </si>
  <si>
    <t>4</t>
  </si>
  <si>
    <t>吴园园</t>
  </si>
  <si>
    <t>136211001315</t>
  </si>
  <si>
    <t>5</t>
  </si>
  <si>
    <t>周颖</t>
  </si>
  <si>
    <t>136015400504</t>
  </si>
  <si>
    <t>6</t>
  </si>
  <si>
    <t>刘婷</t>
  </si>
  <si>
    <t>136211803907</t>
  </si>
  <si>
    <t>7</t>
  </si>
  <si>
    <t>吕雯婷</t>
  </si>
  <si>
    <t>136211803622</t>
  </si>
  <si>
    <t>8</t>
  </si>
  <si>
    <t>谢富云</t>
  </si>
  <si>
    <t>136211802719</t>
  </si>
  <si>
    <t>9</t>
  </si>
  <si>
    <t>邓青青</t>
  </si>
  <si>
    <t>136211800602</t>
  </si>
  <si>
    <t>10</t>
  </si>
  <si>
    <t>汪亚宇</t>
  </si>
  <si>
    <t>136211003927</t>
  </si>
  <si>
    <t>11</t>
  </si>
  <si>
    <t>钟敏</t>
  </si>
  <si>
    <t>136211803620</t>
  </si>
  <si>
    <t>12</t>
  </si>
  <si>
    <t>刘梁云</t>
  </si>
  <si>
    <t>136030300630</t>
  </si>
  <si>
    <t>13</t>
  </si>
  <si>
    <t>曾宪菲</t>
  </si>
  <si>
    <t>136211803103</t>
  </si>
  <si>
    <t>14</t>
  </si>
  <si>
    <t>谢茹</t>
  </si>
  <si>
    <t>136211000714</t>
  </si>
  <si>
    <t>15</t>
  </si>
  <si>
    <t>肖红梅</t>
  </si>
  <si>
    <t>136211003807</t>
  </si>
  <si>
    <t>16</t>
  </si>
  <si>
    <t>林笑民</t>
  </si>
  <si>
    <t>136211001612</t>
  </si>
  <si>
    <t>17</t>
  </si>
  <si>
    <t>马兰</t>
  </si>
  <si>
    <t>136211003406</t>
  </si>
  <si>
    <t>18</t>
  </si>
  <si>
    <t>李彩华</t>
  </si>
  <si>
    <t>136211805007</t>
  </si>
  <si>
    <t>19</t>
  </si>
  <si>
    <t>张兴懿</t>
  </si>
  <si>
    <t>136211800928</t>
  </si>
  <si>
    <t>20</t>
  </si>
  <si>
    <t>袁静</t>
  </si>
  <si>
    <t>136211002918</t>
  </si>
  <si>
    <t>21</t>
  </si>
  <si>
    <t>凌美珍</t>
  </si>
  <si>
    <t>136211000924</t>
  </si>
  <si>
    <t>22</t>
  </si>
  <si>
    <t>周燕平</t>
  </si>
  <si>
    <t>136211800416</t>
  </si>
  <si>
    <t>23</t>
  </si>
  <si>
    <t>刘冬春</t>
  </si>
  <si>
    <t>136211800203</t>
  </si>
  <si>
    <t>24</t>
  </si>
  <si>
    <t>严丽英</t>
  </si>
  <si>
    <t>136211001023</t>
  </si>
  <si>
    <t>25</t>
  </si>
  <si>
    <t>刘晴</t>
  </si>
  <si>
    <t>136211003628</t>
  </si>
  <si>
    <t>26</t>
  </si>
  <si>
    <t>黄志红</t>
  </si>
  <si>
    <t>136211802218</t>
  </si>
  <si>
    <t>27</t>
  </si>
  <si>
    <t>罗艳平</t>
  </si>
  <si>
    <t>136211000304</t>
  </si>
  <si>
    <t>28</t>
  </si>
  <si>
    <t>刘国文</t>
  </si>
  <si>
    <t>136211803621</t>
  </si>
  <si>
    <t>29</t>
  </si>
  <si>
    <t>陈琪</t>
  </si>
  <si>
    <t>136211801830</t>
  </si>
  <si>
    <t>30</t>
  </si>
  <si>
    <t>陈宏慧</t>
  </si>
  <si>
    <t>136211801518</t>
  </si>
  <si>
    <t>31</t>
  </si>
  <si>
    <t>刘丹</t>
  </si>
  <si>
    <t>136211002330</t>
  </si>
  <si>
    <t>32</t>
  </si>
  <si>
    <t>刘美芳</t>
  </si>
  <si>
    <t>136211001918</t>
  </si>
  <si>
    <t>33</t>
  </si>
  <si>
    <t>周美香</t>
  </si>
  <si>
    <t>136211802618</t>
  </si>
  <si>
    <t>34</t>
  </si>
  <si>
    <t>张倩</t>
  </si>
  <si>
    <t>136211001803</t>
  </si>
  <si>
    <t>35</t>
  </si>
  <si>
    <t>钟小艳</t>
  </si>
  <si>
    <t>136211804206</t>
  </si>
  <si>
    <t>36</t>
  </si>
  <si>
    <t>肖焜</t>
  </si>
  <si>
    <t>136211802525</t>
  </si>
  <si>
    <t>37</t>
  </si>
  <si>
    <t>刘丽平</t>
  </si>
  <si>
    <t>136211001301</t>
  </si>
  <si>
    <t>38</t>
  </si>
  <si>
    <t>邹函</t>
  </si>
  <si>
    <t>136211802116</t>
  </si>
  <si>
    <t>39</t>
  </si>
  <si>
    <t>李志彬</t>
  </si>
  <si>
    <t>136211803029</t>
  </si>
  <si>
    <t>40</t>
  </si>
  <si>
    <t>刘非</t>
  </si>
  <si>
    <t>136211800407</t>
  </si>
  <si>
    <t>41</t>
  </si>
  <si>
    <t>张婼晗</t>
  </si>
  <si>
    <t>136211003705</t>
  </si>
  <si>
    <t>42</t>
  </si>
  <si>
    <t>曾应华</t>
  </si>
  <si>
    <t>136015400520</t>
  </si>
  <si>
    <t>43</t>
  </si>
  <si>
    <t>罗春兰</t>
  </si>
  <si>
    <t>136220108912</t>
  </si>
  <si>
    <t>44</t>
  </si>
  <si>
    <t>刘慧娟</t>
  </si>
  <si>
    <t>136211000816</t>
  </si>
  <si>
    <t>45</t>
  </si>
  <si>
    <t>李玲</t>
  </si>
  <si>
    <t>136211801501</t>
  </si>
  <si>
    <t>46</t>
  </si>
  <si>
    <t>谢树根</t>
  </si>
  <si>
    <t>136211802126</t>
  </si>
  <si>
    <t>47</t>
  </si>
  <si>
    <t>李贝</t>
  </si>
  <si>
    <t>136211003410</t>
  </si>
  <si>
    <t>48</t>
  </si>
  <si>
    <t>吕莎莎</t>
  </si>
  <si>
    <t>136211000802</t>
  </si>
  <si>
    <t>49</t>
  </si>
  <si>
    <t>邓程文</t>
  </si>
  <si>
    <t>136211800123</t>
  </si>
  <si>
    <t>50</t>
  </si>
  <si>
    <t>钟亚男</t>
  </si>
  <si>
    <t>136211002722</t>
  </si>
  <si>
    <t>51</t>
  </si>
  <si>
    <t>吴丹妮</t>
  </si>
  <si>
    <t>136211803026</t>
  </si>
  <si>
    <t>52</t>
  </si>
  <si>
    <t>廖文丽</t>
  </si>
  <si>
    <t>136211803322</t>
  </si>
  <si>
    <t>53</t>
  </si>
  <si>
    <t>魏婷</t>
  </si>
  <si>
    <t>136211804010</t>
  </si>
  <si>
    <t>54</t>
  </si>
  <si>
    <t>赖声珍</t>
  </si>
  <si>
    <t>136211802310</t>
  </si>
  <si>
    <t>55</t>
  </si>
  <si>
    <t>廖珍</t>
  </si>
  <si>
    <t>136211800425</t>
  </si>
  <si>
    <t>56</t>
  </si>
  <si>
    <t>伊秩仪</t>
  </si>
  <si>
    <t>136014501110</t>
  </si>
  <si>
    <t>57</t>
  </si>
  <si>
    <t>周海霞</t>
  </si>
  <si>
    <t>136211800502</t>
  </si>
  <si>
    <t>58</t>
  </si>
  <si>
    <t>肖春花</t>
  </si>
  <si>
    <t>136211000629</t>
  </si>
  <si>
    <t>59</t>
  </si>
  <si>
    <t>王咏琼</t>
  </si>
  <si>
    <t>136211002818</t>
  </si>
  <si>
    <t>60</t>
  </si>
  <si>
    <t>刘路霏</t>
  </si>
  <si>
    <t>136211003226</t>
  </si>
  <si>
    <t>61</t>
  </si>
  <si>
    <t>李欢</t>
  </si>
  <si>
    <t>136211802520</t>
  </si>
  <si>
    <t>62</t>
  </si>
  <si>
    <t>肖青春</t>
  </si>
  <si>
    <t>136211800325</t>
  </si>
  <si>
    <t>63</t>
  </si>
  <si>
    <t>否</t>
  </si>
  <si>
    <t>钟小妹</t>
  </si>
  <si>
    <t>136211803926</t>
  </si>
  <si>
    <t>64</t>
  </si>
  <si>
    <t>钟浩</t>
  </si>
  <si>
    <t>136211003425</t>
  </si>
  <si>
    <t>65</t>
  </si>
  <si>
    <t>欧阳爵昌</t>
  </si>
  <si>
    <t>136211002511</t>
  </si>
  <si>
    <t>66</t>
  </si>
  <si>
    <t>刘志华</t>
  </si>
  <si>
    <t>136211801617</t>
  </si>
  <si>
    <t>67</t>
  </si>
  <si>
    <t>王春</t>
  </si>
  <si>
    <t>136211803506</t>
  </si>
  <si>
    <t>68</t>
  </si>
  <si>
    <t>夏红梅</t>
  </si>
  <si>
    <t>136211800528</t>
  </si>
  <si>
    <t>69</t>
  </si>
  <si>
    <t>钟根长</t>
  </si>
  <si>
    <t>136014500401</t>
  </si>
  <si>
    <t>70</t>
  </si>
  <si>
    <t>郑代艳</t>
  </si>
  <si>
    <t>136211000225</t>
  </si>
  <si>
    <t>71</t>
  </si>
  <si>
    <t>邱荣琼</t>
  </si>
  <si>
    <t>136060201122</t>
  </si>
  <si>
    <t>72</t>
  </si>
  <si>
    <t>曾维</t>
  </si>
  <si>
    <t>136211802302</t>
  </si>
  <si>
    <t>73</t>
  </si>
  <si>
    <t>王文卉</t>
  </si>
  <si>
    <t>136211000705</t>
  </si>
  <si>
    <t>74</t>
  </si>
  <si>
    <t>李丰华</t>
  </si>
  <si>
    <t>136211003019</t>
  </si>
  <si>
    <t>75</t>
  </si>
  <si>
    <t>汪臣龙</t>
  </si>
  <si>
    <t>136211803730</t>
  </si>
  <si>
    <t>76</t>
  </si>
  <si>
    <t>万里飞</t>
  </si>
  <si>
    <t>136211802907</t>
  </si>
  <si>
    <t>77</t>
  </si>
  <si>
    <t>杨清华</t>
  </si>
  <si>
    <t>136211800829</t>
  </si>
  <si>
    <t>78</t>
  </si>
  <si>
    <t>杨茜琳</t>
  </si>
  <si>
    <t>136211801706</t>
  </si>
  <si>
    <t>79</t>
  </si>
  <si>
    <t>李丹</t>
  </si>
  <si>
    <t>136211801117</t>
  </si>
  <si>
    <t>80</t>
  </si>
  <si>
    <t>钟玉立</t>
  </si>
  <si>
    <t>136211802509</t>
  </si>
  <si>
    <t>81</t>
  </si>
  <si>
    <t>林立香</t>
  </si>
  <si>
    <t>136211001211</t>
  </si>
  <si>
    <t>82</t>
  </si>
  <si>
    <t>范金霞</t>
  </si>
  <si>
    <t>136211001826</t>
  </si>
  <si>
    <t>83</t>
  </si>
  <si>
    <t>许素梅</t>
  </si>
  <si>
    <t>136211804018</t>
  </si>
  <si>
    <t>84</t>
  </si>
  <si>
    <t>刘静</t>
  </si>
  <si>
    <t>136211001007</t>
  </si>
  <si>
    <t>85</t>
  </si>
  <si>
    <t>赖家发</t>
  </si>
  <si>
    <t>136211002406</t>
  </si>
  <si>
    <t>86</t>
  </si>
  <si>
    <t>刘和珍</t>
  </si>
  <si>
    <t>136211003310</t>
  </si>
  <si>
    <t>87</t>
  </si>
  <si>
    <t>曾艳平</t>
  </si>
  <si>
    <t>136211001506</t>
  </si>
  <si>
    <t>88</t>
  </si>
  <si>
    <t>刘圆圆</t>
  </si>
  <si>
    <t>136211800724</t>
  </si>
  <si>
    <t>89</t>
  </si>
  <si>
    <t>袁显芳</t>
  </si>
  <si>
    <t>136211002209</t>
  </si>
  <si>
    <t>90</t>
  </si>
  <si>
    <t>康丹</t>
  </si>
  <si>
    <t>136211003730</t>
  </si>
  <si>
    <t>91</t>
  </si>
  <si>
    <t>阙红梅</t>
  </si>
  <si>
    <t>136211003704</t>
  </si>
  <si>
    <t>92</t>
  </si>
  <si>
    <t>熊斌伟</t>
  </si>
  <si>
    <t>136211002922</t>
  </si>
  <si>
    <t>93</t>
  </si>
  <si>
    <t>刘琦</t>
  </si>
  <si>
    <t>136211800219</t>
  </si>
  <si>
    <t>94</t>
  </si>
  <si>
    <t>王娟</t>
  </si>
  <si>
    <t>136211801013</t>
  </si>
  <si>
    <t>95</t>
  </si>
  <si>
    <t>邓青</t>
  </si>
  <si>
    <t>136211803528</t>
  </si>
  <si>
    <t>96</t>
  </si>
  <si>
    <t>曾凡娟</t>
  </si>
  <si>
    <t>136211802902</t>
  </si>
  <si>
    <t>97</t>
  </si>
  <si>
    <t>凌欢</t>
  </si>
  <si>
    <t>136211002104</t>
  </si>
  <si>
    <t>98</t>
  </si>
  <si>
    <t>杨甜</t>
  </si>
  <si>
    <t>136211804721</t>
  </si>
  <si>
    <t>99</t>
  </si>
  <si>
    <t>蓝丽芳</t>
  </si>
  <si>
    <t>136211800426</t>
  </si>
  <si>
    <t>100</t>
  </si>
  <si>
    <t>刘小丽</t>
  </si>
  <si>
    <t>136211000305</t>
  </si>
  <si>
    <t>101</t>
  </si>
  <si>
    <t>刘欣</t>
  </si>
  <si>
    <t>136211003224</t>
  </si>
  <si>
    <t>102</t>
  </si>
  <si>
    <t>陈玉英</t>
  </si>
  <si>
    <t>136211805023</t>
  </si>
  <si>
    <t>103</t>
  </si>
  <si>
    <t>钟慧敏</t>
  </si>
  <si>
    <t>136211002926</t>
  </si>
  <si>
    <t>104</t>
  </si>
  <si>
    <t>刘蓓沁</t>
  </si>
  <si>
    <t>136211000307</t>
  </si>
  <si>
    <t>105</t>
  </si>
  <si>
    <t>杨鹏</t>
  </si>
  <si>
    <t>136211002713</t>
  </si>
  <si>
    <t>106</t>
  </si>
  <si>
    <t>周逸玲</t>
  </si>
  <si>
    <t>136211800620</t>
  </si>
  <si>
    <t>107</t>
  </si>
  <si>
    <t>俞乐梅</t>
  </si>
  <si>
    <t>136211803401</t>
  </si>
  <si>
    <t>108</t>
  </si>
  <si>
    <t>凌丽华</t>
  </si>
  <si>
    <t>136211801509</t>
  </si>
  <si>
    <t>109</t>
  </si>
  <si>
    <t>彭丽</t>
  </si>
  <si>
    <t>136211803112</t>
  </si>
  <si>
    <t>110</t>
  </si>
  <si>
    <t>甘小红</t>
  </si>
  <si>
    <t>136211802323</t>
  </si>
  <si>
    <t>111</t>
  </si>
  <si>
    <t>谢淇</t>
  </si>
  <si>
    <t>136211001721</t>
  </si>
  <si>
    <t>112</t>
  </si>
  <si>
    <t>谢佩林</t>
  </si>
  <si>
    <t>136060200817</t>
  </si>
  <si>
    <t>113</t>
  </si>
  <si>
    <t>方丽平</t>
  </si>
  <si>
    <t>136211802016</t>
  </si>
  <si>
    <t>114</t>
  </si>
  <si>
    <t>李惠</t>
  </si>
  <si>
    <t>136211000605</t>
  </si>
  <si>
    <t>115</t>
  </si>
  <si>
    <t>邱露清</t>
  </si>
  <si>
    <t>136211000126</t>
  </si>
  <si>
    <t>116</t>
  </si>
  <si>
    <t>汪萍</t>
  </si>
  <si>
    <t>136020301528</t>
  </si>
  <si>
    <t>刘乐</t>
  </si>
  <si>
    <t>136212403901</t>
  </si>
  <si>
    <t>刘志萍</t>
  </si>
  <si>
    <t>136212403014</t>
  </si>
  <si>
    <t>吴舒园</t>
  </si>
  <si>
    <t>136012502204</t>
  </si>
  <si>
    <t>雷敏</t>
  </si>
  <si>
    <t>136212403522</t>
  </si>
  <si>
    <t>方娟</t>
  </si>
  <si>
    <t>136212404402</t>
  </si>
  <si>
    <t>汪丽</t>
  </si>
  <si>
    <t>136212402926</t>
  </si>
  <si>
    <t>万琴</t>
  </si>
  <si>
    <t>136212401430</t>
  </si>
  <si>
    <t>朱桂花</t>
  </si>
  <si>
    <t>136212400725</t>
  </si>
  <si>
    <t>谢琴</t>
  </si>
  <si>
    <t>136020302028</t>
  </si>
  <si>
    <t>王理香</t>
  </si>
  <si>
    <t>136212403310</t>
  </si>
  <si>
    <t>黄春娟</t>
  </si>
  <si>
    <t>136212402520</t>
  </si>
  <si>
    <t>张名通</t>
  </si>
  <si>
    <t>136212400824</t>
  </si>
  <si>
    <t>彭小丽</t>
  </si>
  <si>
    <t>136212401628</t>
  </si>
  <si>
    <t>肖春林</t>
  </si>
  <si>
    <t>136212403918</t>
  </si>
  <si>
    <t>李美容</t>
  </si>
  <si>
    <t>136212403105</t>
  </si>
  <si>
    <t>徐平香</t>
  </si>
  <si>
    <t>136212400818</t>
  </si>
  <si>
    <t>李诚</t>
  </si>
  <si>
    <t>136211005521</t>
  </si>
  <si>
    <t>陈友焱</t>
  </si>
  <si>
    <t>136212402717</t>
  </si>
  <si>
    <t>谢玮</t>
  </si>
  <si>
    <t>136212403808</t>
  </si>
  <si>
    <t>郭福艳</t>
  </si>
  <si>
    <t>136212402924</t>
  </si>
  <si>
    <t>刘海秀</t>
  </si>
  <si>
    <t>136212402515</t>
  </si>
  <si>
    <t>赖舒云</t>
  </si>
  <si>
    <t>136212402406</t>
  </si>
  <si>
    <t>李莉</t>
  </si>
  <si>
    <t>136211005811</t>
  </si>
  <si>
    <t>刘睿雅</t>
  </si>
  <si>
    <t>136012500107</t>
  </si>
  <si>
    <t>曾琳</t>
  </si>
  <si>
    <t>136212400412</t>
  </si>
  <si>
    <t>周光俊</t>
  </si>
  <si>
    <t>136212400915</t>
  </si>
  <si>
    <t>陈文新</t>
  </si>
  <si>
    <t>136212403609</t>
  </si>
  <si>
    <t>侯玲君</t>
  </si>
  <si>
    <t>136212404306</t>
  </si>
  <si>
    <t>张晨</t>
  </si>
  <si>
    <t>136212401425</t>
  </si>
  <si>
    <t>涂佐丹</t>
  </si>
  <si>
    <t>136212400116</t>
  </si>
  <si>
    <t>邱成辉</t>
  </si>
  <si>
    <t>136212403016</t>
  </si>
  <si>
    <t>吕正娜</t>
  </si>
  <si>
    <t>136212402912</t>
  </si>
  <si>
    <t>张祖伟</t>
  </si>
  <si>
    <t>136212404104</t>
  </si>
  <si>
    <t>庾日香</t>
  </si>
  <si>
    <t>136212400515</t>
  </si>
  <si>
    <t>钟葆珠</t>
  </si>
  <si>
    <t>136212402424</t>
  </si>
  <si>
    <t>朱福根</t>
  </si>
  <si>
    <t>136212404421</t>
  </si>
  <si>
    <t>王朝福</t>
  </si>
  <si>
    <t>136212400807</t>
  </si>
  <si>
    <t>余功发</t>
  </si>
  <si>
    <t>136212403423</t>
  </si>
  <si>
    <t>赖华</t>
  </si>
  <si>
    <t>136212402914</t>
  </si>
  <si>
    <t>赖秋月</t>
  </si>
  <si>
    <t>136212403201</t>
  </si>
  <si>
    <t>陈亮</t>
  </si>
  <si>
    <t>136212401519</t>
  </si>
  <si>
    <t>刘磊</t>
  </si>
  <si>
    <t>136212401726</t>
  </si>
  <si>
    <t>张燕</t>
  </si>
  <si>
    <t>136212400729</t>
  </si>
  <si>
    <t>王小欢</t>
  </si>
  <si>
    <t>136212403101</t>
  </si>
  <si>
    <t>曾慧琼</t>
  </si>
  <si>
    <t>136212402611</t>
  </si>
  <si>
    <t>刘根洪</t>
  </si>
  <si>
    <t>136212403629</t>
  </si>
  <si>
    <t>刘梅花</t>
  </si>
  <si>
    <t>136212401616</t>
  </si>
  <si>
    <t>刘维建</t>
  </si>
  <si>
    <t>136212401829</t>
  </si>
  <si>
    <t>钟瑞华</t>
  </si>
  <si>
    <t>136212400121</t>
  </si>
  <si>
    <t>林小燕</t>
  </si>
  <si>
    <t>136011801927</t>
  </si>
  <si>
    <t>魏桂华</t>
  </si>
  <si>
    <t>136212400814</t>
  </si>
  <si>
    <t>乐爱林</t>
  </si>
  <si>
    <t>136212403115</t>
  </si>
  <si>
    <t>黄丽梅</t>
  </si>
  <si>
    <t>136212402601</t>
  </si>
  <si>
    <t>钟逸</t>
  </si>
  <si>
    <t>136212402829</t>
  </si>
  <si>
    <t>江金金</t>
  </si>
  <si>
    <t>136211900627</t>
  </si>
  <si>
    <t>卓艳</t>
  </si>
  <si>
    <t>136211902423</t>
  </si>
  <si>
    <t>136211100407</t>
  </si>
  <si>
    <t>钟红梅</t>
  </si>
  <si>
    <t>136211903023</t>
  </si>
  <si>
    <t>刘祚梅</t>
  </si>
  <si>
    <t>136211900724</t>
  </si>
  <si>
    <t>余雯</t>
  </si>
  <si>
    <t>136211901713</t>
  </si>
  <si>
    <t>王先梅</t>
  </si>
  <si>
    <t>136211901021</t>
  </si>
  <si>
    <t>郑娟</t>
  </si>
  <si>
    <t>136211901724</t>
  </si>
  <si>
    <t>曾佳梦</t>
  </si>
  <si>
    <t>136015101916</t>
  </si>
  <si>
    <t>刘惠琳</t>
  </si>
  <si>
    <t>136211900216</t>
  </si>
  <si>
    <t>王海英</t>
  </si>
  <si>
    <t>136211901521</t>
  </si>
  <si>
    <t>曾芬</t>
  </si>
  <si>
    <t>136211100501</t>
  </si>
  <si>
    <t>钟苏玲</t>
  </si>
  <si>
    <t>136211900804</t>
  </si>
  <si>
    <t>唐宏</t>
  </si>
  <si>
    <t>136211100424</t>
  </si>
  <si>
    <t>杨惠华</t>
  </si>
  <si>
    <t>136211902223</t>
  </si>
  <si>
    <t>刘丽霞</t>
  </si>
  <si>
    <t>136211903225</t>
  </si>
  <si>
    <t>陈琳</t>
  </si>
  <si>
    <t>136211901727</t>
  </si>
  <si>
    <t>孙丽娟</t>
  </si>
  <si>
    <t>136211100206</t>
  </si>
  <si>
    <t>黄芳</t>
  </si>
  <si>
    <t>136211901927</t>
  </si>
  <si>
    <t>吴妃</t>
  </si>
  <si>
    <t>136211903121</t>
  </si>
  <si>
    <t>胡慧敏</t>
  </si>
  <si>
    <t>136211900326</t>
  </si>
  <si>
    <t>周小梅</t>
  </si>
  <si>
    <t>136211902926</t>
  </si>
  <si>
    <t>陈丽梅</t>
  </si>
  <si>
    <t>136211100312</t>
  </si>
  <si>
    <t>魏露</t>
  </si>
  <si>
    <t>136211900225</t>
  </si>
  <si>
    <t>刘玲</t>
  </si>
  <si>
    <t>136211902924</t>
  </si>
  <si>
    <t>李梅</t>
  </si>
  <si>
    <t>136211100124</t>
  </si>
  <si>
    <t>王文珍</t>
  </si>
  <si>
    <t>136211100527</t>
  </si>
  <si>
    <t>朱源</t>
  </si>
  <si>
    <t>136211901512</t>
  </si>
  <si>
    <t>张石凤</t>
  </si>
  <si>
    <t>136211100628</t>
  </si>
  <si>
    <t>邓玉婷</t>
  </si>
  <si>
    <t>136211903527</t>
  </si>
  <si>
    <t>杨志群</t>
  </si>
  <si>
    <t>136211903126</t>
  </si>
  <si>
    <t>陈石英</t>
  </si>
  <si>
    <t>136211900529</t>
  </si>
  <si>
    <t>王云</t>
  </si>
  <si>
    <t>136211901327</t>
  </si>
  <si>
    <t>夏根香</t>
  </si>
  <si>
    <t>136211900901</t>
  </si>
  <si>
    <t>肖爱珠</t>
  </si>
  <si>
    <t>136211902622</t>
  </si>
  <si>
    <t>刘红</t>
  </si>
  <si>
    <t>136211901018</t>
  </si>
  <si>
    <t>钟琦</t>
  </si>
  <si>
    <t>136211903005</t>
  </si>
  <si>
    <t>黄红</t>
  </si>
  <si>
    <t>136211901202</t>
  </si>
  <si>
    <t>黄丽霞</t>
  </si>
  <si>
    <t>136211902410</t>
  </si>
  <si>
    <t>张小青</t>
  </si>
  <si>
    <t>136211903113</t>
  </si>
  <si>
    <t>张芳</t>
  </si>
  <si>
    <t>136211900223</t>
  </si>
  <si>
    <t>吴欢欢</t>
  </si>
  <si>
    <t>136211902621</t>
  </si>
  <si>
    <t>李春花</t>
  </si>
  <si>
    <t>136211900120</t>
  </si>
  <si>
    <t>肖恒</t>
  </si>
  <si>
    <t>136211902425</t>
  </si>
  <si>
    <t>刘丽娟</t>
  </si>
  <si>
    <t>136211903205</t>
  </si>
  <si>
    <t>张莉</t>
  </si>
  <si>
    <t>136211901824</t>
  </si>
  <si>
    <t>许正海</t>
  </si>
  <si>
    <t>136241702905</t>
  </si>
  <si>
    <t>肖艺平</t>
  </si>
  <si>
    <t>136211902818</t>
  </si>
  <si>
    <t>邱丹</t>
  </si>
  <si>
    <t>136211100315</t>
  </si>
  <si>
    <t>刘立群</t>
  </si>
  <si>
    <t>136211900519</t>
  </si>
  <si>
    <t>钟艳青</t>
  </si>
  <si>
    <t>136211903521</t>
  </si>
  <si>
    <t>杨林</t>
  </si>
  <si>
    <t>136211900226</t>
  </si>
  <si>
    <t>曹红梅</t>
  </si>
  <si>
    <t>136211900221</t>
  </si>
  <si>
    <t>史志玮</t>
  </si>
  <si>
    <t>136231611917</t>
  </si>
  <si>
    <t>李方芳</t>
  </si>
  <si>
    <t>136211902930</t>
  </si>
  <si>
    <t>王丽娟</t>
  </si>
  <si>
    <t>136211903028</t>
  </si>
  <si>
    <t>吕梅林</t>
  </si>
  <si>
    <t>136211903517</t>
  </si>
  <si>
    <t>冯柳青</t>
  </si>
  <si>
    <t>136211100423</t>
  </si>
  <si>
    <t>钟琴</t>
  </si>
  <si>
    <t>136211900419</t>
  </si>
  <si>
    <t>康雪梅</t>
  </si>
  <si>
    <t>136211900708</t>
  </si>
  <si>
    <t>邓罗生</t>
  </si>
  <si>
    <t>136211903227</t>
  </si>
  <si>
    <t>刘慧</t>
  </si>
  <si>
    <t>136211100325</t>
  </si>
  <si>
    <t>严娇</t>
  </si>
  <si>
    <t>136211903116</t>
  </si>
  <si>
    <t>编内小学语文总成绩排名及拟录用人员名单</t>
  </si>
  <si>
    <t>编内小学数学总成绩排名及拟录用人员名单</t>
  </si>
  <si>
    <t>编内小学英语总成绩排名及拟录用人员名单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</si>
</sst>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3">
    <font>
      <sz val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4" borderId="4" applyNumberFormat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2" fillId="9" borderId="0" applyNumberFormat="0" applyBorder="0" applyAlignment="0" applyProtection="0"/>
    <xf numFmtId="0" fontId="6" fillId="4" borderId="7" applyNumberFormat="0" applyAlignment="0" applyProtection="0"/>
    <xf numFmtId="0" fontId="5" fillId="7" borderId="4" applyNumberFormat="0" applyAlignment="0" applyProtection="0"/>
    <xf numFmtId="0" fontId="1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176" fontId="20" fillId="0" borderId="0" xfId="0" applyNumberFormat="1" applyFont="1" applyAlignment="1">
      <alignment vertical="center"/>
    </xf>
    <xf numFmtId="177" fontId="20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176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176" fontId="20" fillId="0" borderId="9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176" fontId="20" fillId="0" borderId="13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77" fontId="22" fillId="0" borderId="9" xfId="0" applyNumberFormat="1" applyFont="1" applyFill="1" applyBorder="1" applyAlignment="1">
      <alignment horizontal="center" vertical="center" wrapText="1"/>
    </xf>
    <xf numFmtId="177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177" fontId="20" fillId="0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0" fontId="20" fillId="0" borderId="18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77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177" fontId="22" fillId="0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77" fontId="21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176" fontId="21" fillId="0" borderId="0" xfId="0" applyNumberFormat="1" applyFont="1" applyAlignment="1">
      <alignment horizontal="center" vertical="center"/>
    </xf>
    <xf numFmtId="176" fontId="2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P93" sqref="P93"/>
    </sheetView>
  </sheetViews>
  <sheetFormatPr defaultColWidth="9.00390625" defaultRowHeight="22.5" customHeight="1"/>
  <cols>
    <col min="1" max="1" width="3.875" style="1" customWidth="1"/>
    <col min="2" max="2" width="6.625" style="1" customWidth="1"/>
    <col min="3" max="3" width="10.00390625" style="1" customWidth="1"/>
    <col min="4" max="4" width="5.25390625" style="1" customWidth="1"/>
    <col min="5" max="6" width="6.875" style="1" customWidth="1"/>
    <col min="7" max="7" width="6.375" style="1" customWidth="1"/>
    <col min="8" max="8" width="6.875" style="1" customWidth="1"/>
    <col min="9" max="10" width="6.875" style="3" customWidth="1"/>
    <col min="11" max="11" width="5.00390625" style="4" customWidth="1"/>
    <col min="12" max="12" width="12.00390625" style="1" customWidth="1"/>
    <col min="13" max="245" width="9.00390625" style="1" customWidth="1"/>
  </cols>
  <sheetData>
    <row r="1" spans="1:12" ht="22.5" customHeight="1">
      <c r="A1" s="35" t="s">
        <v>602</v>
      </c>
      <c r="B1" s="36"/>
      <c r="C1" s="36"/>
      <c r="D1" s="36"/>
      <c r="E1" s="36"/>
      <c r="F1" s="36"/>
      <c r="G1" s="36"/>
      <c r="H1" s="36"/>
      <c r="I1" s="37"/>
      <c r="J1" s="37"/>
      <c r="K1" s="38"/>
      <c r="L1" s="35"/>
    </row>
    <row r="2" spans="1:12" ht="22.5" customHeight="1">
      <c r="A2" s="41" t="s">
        <v>0</v>
      </c>
      <c r="B2" s="41" t="s">
        <v>1</v>
      </c>
      <c r="C2" s="42" t="s">
        <v>2</v>
      </c>
      <c r="D2" s="42" t="s">
        <v>3</v>
      </c>
      <c r="E2" s="39" t="s">
        <v>4</v>
      </c>
      <c r="F2" s="39"/>
      <c r="G2" s="39"/>
      <c r="H2" s="39" t="s">
        <v>5</v>
      </c>
      <c r="I2" s="40"/>
      <c r="J2" s="40" t="s">
        <v>6</v>
      </c>
      <c r="K2" s="44" t="s">
        <v>7</v>
      </c>
      <c r="L2" s="41" t="s">
        <v>8</v>
      </c>
    </row>
    <row r="3" spans="1:12" ht="22.5" customHeight="1">
      <c r="A3" s="41"/>
      <c r="B3" s="41"/>
      <c r="C3" s="42"/>
      <c r="D3" s="42"/>
      <c r="E3" s="5" t="s">
        <v>9</v>
      </c>
      <c r="F3" s="5" t="s">
        <v>10</v>
      </c>
      <c r="G3" s="5" t="s">
        <v>11</v>
      </c>
      <c r="H3" s="5" t="s">
        <v>12</v>
      </c>
      <c r="I3" s="18" t="s">
        <v>13</v>
      </c>
      <c r="J3" s="43"/>
      <c r="K3" s="45"/>
      <c r="L3" s="41"/>
    </row>
    <row r="4" spans="1:12" ht="22.5" customHeight="1">
      <c r="A4" s="28">
        <v>1</v>
      </c>
      <c r="B4" s="29" t="s">
        <v>14</v>
      </c>
      <c r="C4" s="30" t="s">
        <v>15</v>
      </c>
      <c r="D4" s="31">
        <v>3</v>
      </c>
      <c r="E4" s="32">
        <v>72.5</v>
      </c>
      <c r="F4" s="32">
        <v>71</v>
      </c>
      <c r="G4" s="32">
        <v>143.5</v>
      </c>
      <c r="H4" s="32">
        <v>83.67</v>
      </c>
      <c r="I4" s="19">
        <f>81.67/81.87*H4</f>
        <v>83.4656027849029</v>
      </c>
      <c r="J4" s="19">
        <f aca="true" t="shared" si="0" ref="J4:J35">G4/4+I4/2</f>
        <v>77.60780139245145</v>
      </c>
      <c r="K4" s="33">
        <v>1</v>
      </c>
      <c r="L4" s="34" t="s">
        <v>16</v>
      </c>
    </row>
    <row r="5" spans="1:12" ht="22.5" customHeight="1">
      <c r="A5" s="6">
        <v>2</v>
      </c>
      <c r="B5" s="7" t="s">
        <v>17</v>
      </c>
      <c r="C5" s="8" t="s">
        <v>18</v>
      </c>
      <c r="D5" s="22">
        <v>3</v>
      </c>
      <c r="E5" s="10">
        <v>71</v>
      </c>
      <c r="F5" s="10">
        <v>69</v>
      </c>
      <c r="G5" s="10">
        <v>140</v>
      </c>
      <c r="H5" s="10">
        <v>83.67</v>
      </c>
      <c r="I5" s="19">
        <f>81.67/81.87*H5</f>
        <v>83.4656027849029</v>
      </c>
      <c r="J5" s="19">
        <f t="shared" si="0"/>
        <v>76.73280139245145</v>
      </c>
      <c r="K5" s="20" t="s">
        <v>19</v>
      </c>
      <c r="L5" s="10" t="s">
        <v>20</v>
      </c>
    </row>
    <row r="6" spans="1:12" ht="22.5" customHeight="1">
      <c r="A6" s="28">
        <v>3</v>
      </c>
      <c r="B6" s="7" t="s">
        <v>21</v>
      </c>
      <c r="C6" s="8" t="s">
        <v>22</v>
      </c>
      <c r="D6" s="22">
        <v>5</v>
      </c>
      <c r="E6" s="10">
        <v>62.5</v>
      </c>
      <c r="F6" s="10">
        <v>72.5</v>
      </c>
      <c r="G6" s="10">
        <v>135</v>
      </c>
      <c r="H6" s="10">
        <v>85.93</v>
      </c>
      <c r="I6" s="19">
        <f>81.67/82.39*H6</f>
        <v>85.17906420682122</v>
      </c>
      <c r="J6" s="19">
        <f t="shared" si="0"/>
        <v>76.33953210341062</v>
      </c>
      <c r="K6" s="20" t="s">
        <v>23</v>
      </c>
      <c r="L6" s="10" t="s">
        <v>20</v>
      </c>
    </row>
    <row r="7" spans="1:12" ht="22.5" customHeight="1">
      <c r="A7" s="6">
        <v>4</v>
      </c>
      <c r="B7" s="7" t="s">
        <v>24</v>
      </c>
      <c r="C7" s="8" t="s">
        <v>25</v>
      </c>
      <c r="D7" s="22">
        <v>3</v>
      </c>
      <c r="E7" s="10">
        <v>69.5</v>
      </c>
      <c r="F7" s="10">
        <v>71</v>
      </c>
      <c r="G7" s="10">
        <v>140.5</v>
      </c>
      <c r="H7" s="10">
        <v>82</v>
      </c>
      <c r="I7" s="19">
        <f>81.67/81.87*H7</f>
        <v>81.7996824233541</v>
      </c>
      <c r="J7" s="19">
        <f t="shared" si="0"/>
        <v>76.02484121167706</v>
      </c>
      <c r="K7" s="20" t="s">
        <v>26</v>
      </c>
      <c r="L7" s="10" t="s">
        <v>20</v>
      </c>
    </row>
    <row r="8" spans="1:12" ht="22.5" customHeight="1">
      <c r="A8" s="28">
        <v>5</v>
      </c>
      <c r="B8" s="7" t="s">
        <v>27</v>
      </c>
      <c r="C8" s="8" t="s">
        <v>28</v>
      </c>
      <c r="D8" s="22">
        <v>1</v>
      </c>
      <c r="E8" s="10">
        <v>70</v>
      </c>
      <c r="F8" s="10">
        <v>72</v>
      </c>
      <c r="G8" s="10">
        <v>142</v>
      </c>
      <c r="H8" s="10">
        <v>80.17</v>
      </c>
      <c r="I8" s="19">
        <f>81.67/80.85*H8</f>
        <v>80.98310327767472</v>
      </c>
      <c r="J8" s="19">
        <f t="shared" si="0"/>
        <v>75.99155163883736</v>
      </c>
      <c r="K8" s="20" t="s">
        <v>29</v>
      </c>
      <c r="L8" s="10" t="s">
        <v>20</v>
      </c>
    </row>
    <row r="9" spans="1:12" ht="22.5" customHeight="1">
      <c r="A9" s="6">
        <v>6</v>
      </c>
      <c r="B9" s="7" t="s">
        <v>30</v>
      </c>
      <c r="C9" s="8" t="s">
        <v>31</v>
      </c>
      <c r="D9" s="22">
        <v>1</v>
      </c>
      <c r="E9" s="10">
        <v>63.5</v>
      </c>
      <c r="F9" s="10">
        <v>68</v>
      </c>
      <c r="G9" s="10">
        <v>131.5</v>
      </c>
      <c r="H9" s="10">
        <v>85.17</v>
      </c>
      <c r="I9" s="19">
        <f>81.67/80.85*H9</f>
        <v>86.03381447124305</v>
      </c>
      <c r="J9" s="19">
        <f t="shared" si="0"/>
        <v>75.89190723562152</v>
      </c>
      <c r="K9" s="20" t="s">
        <v>32</v>
      </c>
      <c r="L9" s="10" t="s">
        <v>20</v>
      </c>
    </row>
    <row r="10" spans="1:12" ht="22.5" customHeight="1">
      <c r="A10" s="28">
        <v>7</v>
      </c>
      <c r="B10" s="7" t="s">
        <v>33</v>
      </c>
      <c r="C10" s="8" t="s">
        <v>34</v>
      </c>
      <c r="D10" s="22">
        <v>1</v>
      </c>
      <c r="E10" s="10">
        <v>65</v>
      </c>
      <c r="F10" s="10">
        <v>70</v>
      </c>
      <c r="G10" s="10">
        <v>135</v>
      </c>
      <c r="H10" s="10">
        <v>82.33</v>
      </c>
      <c r="I10" s="19">
        <f>81.67/80.85*H10</f>
        <v>83.16501051329624</v>
      </c>
      <c r="J10" s="19">
        <f t="shared" si="0"/>
        <v>75.33250525664812</v>
      </c>
      <c r="K10" s="20" t="s">
        <v>35</v>
      </c>
      <c r="L10" s="10" t="s">
        <v>20</v>
      </c>
    </row>
    <row r="11" spans="1:12" ht="22.5" customHeight="1">
      <c r="A11" s="6">
        <v>8</v>
      </c>
      <c r="B11" s="7" t="s">
        <v>36</v>
      </c>
      <c r="C11" s="8" t="s">
        <v>37</v>
      </c>
      <c r="D11" s="22">
        <v>1</v>
      </c>
      <c r="E11" s="10">
        <v>72</v>
      </c>
      <c r="F11" s="10">
        <v>61.5</v>
      </c>
      <c r="G11" s="10">
        <v>133.5</v>
      </c>
      <c r="H11" s="10">
        <v>82.67</v>
      </c>
      <c r="I11" s="19">
        <f>81.67/80.85*H11</f>
        <v>83.50845887445888</v>
      </c>
      <c r="J11" s="19">
        <f t="shared" si="0"/>
        <v>75.12922943722944</v>
      </c>
      <c r="K11" s="20" t="s">
        <v>38</v>
      </c>
      <c r="L11" s="10" t="s">
        <v>20</v>
      </c>
    </row>
    <row r="12" spans="1:12" ht="22.5" customHeight="1">
      <c r="A12" s="28">
        <v>9</v>
      </c>
      <c r="B12" s="7" t="s">
        <v>39</v>
      </c>
      <c r="C12" s="8" t="s">
        <v>40</v>
      </c>
      <c r="D12" s="22">
        <v>3</v>
      </c>
      <c r="E12" s="10">
        <v>70.5</v>
      </c>
      <c r="F12" s="10">
        <v>62.5</v>
      </c>
      <c r="G12" s="10">
        <v>133</v>
      </c>
      <c r="H12" s="10">
        <v>83.67</v>
      </c>
      <c r="I12" s="19">
        <f>81.67/81.87*H12</f>
        <v>83.4656027849029</v>
      </c>
      <c r="J12" s="19">
        <f t="shared" si="0"/>
        <v>74.98280139245145</v>
      </c>
      <c r="K12" s="20" t="s">
        <v>41</v>
      </c>
      <c r="L12" s="10" t="s">
        <v>20</v>
      </c>
    </row>
    <row r="13" spans="1:12" ht="22.5" customHeight="1">
      <c r="A13" s="6">
        <v>10</v>
      </c>
      <c r="B13" s="7" t="s">
        <v>42</v>
      </c>
      <c r="C13" s="8" t="s">
        <v>43</v>
      </c>
      <c r="D13" s="22">
        <v>3</v>
      </c>
      <c r="E13" s="10">
        <v>70.5</v>
      </c>
      <c r="F13" s="10">
        <v>67.5</v>
      </c>
      <c r="G13" s="10">
        <v>138</v>
      </c>
      <c r="H13" s="10">
        <v>81</v>
      </c>
      <c r="I13" s="19">
        <f>81.67/81.87*H13</f>
        <v>80.80212532063027</v>
      </c>
      <c r="J13" s="19">
        <f t="shared" si="0"/>
        <v>74.90106266031513</v>
      </c>
      <c r="K13" s="20" t="s">
        <v>44</v>
      </c>
      <c r="L13" s="10" t="s">
        <v>20</v>
      </c>
    </row>
    <row r="14" spans="1:12" ht="22.5" customHeight="1">
      <c r="A14" s="28">
        <v>11</v>
      </c>
      <c r="B14" s="7" t="s">
        <v>45</v>
      </c>
      <c r="C14" s="8" t="s">
        <v>46</v>
      </c>
      <c r="D14" s="22">
        <v>5</v>
      </c>
      <c r="E14" s="10">
        <v>63.5</v>
      </c>
      <c r="F14" s="10">
        <v>70</v>
      </c>
      <c r="G14" s="10">
        <v>133.5</v>
      </c>
      <c r="H14" s="10">
        <v>83.6</v>
      </c>
      <c r="I14" s="19">
        <f>81.67/82.39*H14</f>
        <v>82.8694259012016</v>
      </c>
      <c r="J14" s="19">
        <f t="shared" si="0"/>
        <v>74.8097129506008</v>
      </c>
      <c r="K14" s="20" t="s">
        <v>47</v>
      </c>
      <c r="L14" s="10" t="s">
        <v>20</v>
      </c>
    </row>
    <row r="15" spans="1:12" ht="22.5" customHeight="1">
      <c r="A15" s="6">
        <v>12</v>
      </c>
      <c r="B15" s="7" t="s">
        <v>48</v>
      </c>
      <c r="C15" s="8" t="s">
        <v>49</v>
      </c>
      <c r="D15" s="22">
        <v>5</v>
      </c>
      <c r="E15" s="10">
        <v>66</v>
      </c>
      <c r="F15" s="10">
        <v>64</v>
      </c>
      <c r="G15" s="10">
        <v>130</v>
      </c>
      <c r="H15" s="10">
        <v>84.57</v>
      </c>
      <c r="I15" s="19">
        <f>81.67/82.39*H15</f>
        <v>83.83094914431362</v>
      </c>
      <c r="J15" s="19">
        <f t="shared" si="0"/>
        <v>74.41547457215681</v>
      </c>
      <c r="K15" s="20" t="s">
        <v>50</v>
      </c>
      <c r="L15" s="10" t="s">
        <v>20</v>
      </c>
    </row>
    <row r="16" spans="1:12" ht="22.5" customHeight="1">
      <c r="A16" s="28">
        <v>13</v>
      </c>
      <c r="B16" s="7" t="s">
        <v>51</v>
      </c>
      <c r="C16" s="8" t="s">
        <v>52</v>
      </c>
      <c r="D16" s="22">
        <v>5</v>
      </c>
      <c r="E16" s="10">
        <v>73</v>
      </c>
      <c r="F16" s="10">
        <v>61.5</v>
      </c>
      <c r="G16" s="10">
        <v>134.5</v>
      </c>
      <c r="H16" s="10">
        <v>82.17</v>
      </c>
      <c r="I16" s="19">
        <f>81.67/82.39*H16</f>
        <v>81.4519225634179</v>
      </c>
      <c r="J16" s="19">
        <f t="shared" si="0"/>
        <v>74.35096128170895</v>
      </c>
      <c r="K16" s="20" t="s">
        <v>53</v>
      </c>
      <c r="L16" s="10" t="s">
        <v>20</v>
      </c>
    </row>
    <row r="17" spans="1:12" ht="22.5" customHeight="1">
      <c r="A17" s="6">
        <v>14</v>
      </c>
      <c r="B17" s="7" t="s">
        <v>54</v>
      </c>
      <c r="C17" s="8" t="s">
        <v>55</v>
      </c>
      <c r="D17" s="22">
        <v>4</v>
      </c>
      <c r="E17" s="10">
        <v>53.5</v>
      </c>
      <c r="F17" s="10">
        <v>67.5</v>
      </c>
      <c r="G17" s="10">
        <v>121</v>
      </c>
      <c r="H17" s="10">
        <v>87.83</v>
      </c>
      <c r="I17" s="19">
        <f>81.67/81.48*H17</f>
        <v>88.03480731467845</v>
      </c>
      <c r="J17" s="19">
        <f t="shared" si="0"/>
        <v>74.26740365733923</v>
      </c>
      <c r="K17" s="20" t="s">
        <v>56</v>
      </c>
      <c r="L17" s="10" t="s">
        <v>20</v>
      </c>
    </row>
    <row r="18" spans="1:12" ht="22.5" customHeight="1">
      <c r="A18" s="28">
        <v>15</v>
      </c>
      <c r="B18" s="7" t="s">
        <v>57</v>
      </c>
      <c r="C18" s="8" t="s">
        <v>58</v>
      </c>
      <c r="D18" s="22">
        <v>4</v>
      </c>
      <c r="E18" s="10">
        <v>60.5</v>
      </c>
      <c r="F18" s="10">
        <v>67</v>
      </c>
      <c r="G18" s="10">
        <v>127.5</v>
      </c>
      <c r="H18" s="10">
        <v>84.33</v>
      </c>
      <c r="I18" s="19">
        <f>81.67/81.48*H18</f>
        <v>84.52664580265096</v>
      </c>
      <c r="J18" s="19">
        <f t="shared" si="0"/>
        <v>74.13832290132548</v>
      </c>
      <c r="K18" s="20" t="s">
        <v>59</v>
      </c>
      <c r="L18" s="10" t="s">
        <v>20</v>
      </c>
    </row>
    <row r="19" spans="1:12" ht="22.5" customHeight="1">
      <c r="A19" s="6">
        <v>16</v>
      </c>
      <c r="B19" s="7" t="s">
        <v>60</v>
      </c>
      <c r="C19" s="8" t="s">
        <v>61</v>
      </c>
      <c r="D19" s="22">
        <v>4</v>
      </c>
      <c r="E19" s="10">
        <v>61.5</v>
      </c>
      <c r="F19" s="10">
        <v>66</v>
      </c>
      <c r="G19" s="10">
        <v>127.5</v>
      </c>
      <c r="H19" s="10">
        <v>84.17</v>
      </c>
      <c r="I19" s="19">
        <f>81.67/81.48*H19</f>
        <v>84.36627270495828</v>
      </c>
      <c r="J19" s="19">
        <f t="shared" si="0"/>
        <v>74.05813635247914</v>
      </c>
      <c r="K19" s="20" t="s">
        <v>62</v>
      </c>
      <c r="L19" s="10" t="s">
        <v>20</v>
      </c>
    </row>
    <row r="20" spans="1:12" ht="22.5" customHeight="1">
      <c r="A20" s="28">
        <v>17</v>
      </c>
      <c r="B20" s="7" t="s">
        <v>63</v>
      </c>
      <c r="C20" s="8" t="s">
        <v>64</v>
      </c>
      <c r="D20" s="22">
        <v>1</v>
      </c>
      <c r="E20" s="10">
        <v>69</v>
      </c>
      <c r="F20" s="10">
        <v>63.5</v>
      </c>
      <c r="G20" s="10">
        <v>132.5</v>
      </c>
      <c r="H20" s="10">
        <v>81</v>
      </c>
      <c r="I20" s="19">
        <f>81.67/80.85*H20</f>
        <v>81.82152133580706</v>
      </c>
      <c r="J20" s="19">
        <f t="shared" si="0"/>
        <v>74.03576066790353</v>
      </c>
      <c r="K20" s="20" t="s">
        <v>65</v>
      </c>
      <c r="L20" s="10" t="s">
        <v>20</v>
      </c>
    </row>
    <row r="21" spans="1:12" ht="22.5" customHeight="1">
      <c r="A21" s="6">
        <v>18</v>
      </c>
      <c r="B21" s="7" t="s">
        <v>66</v>
      </c>
      <c r="C21" s="8" t="s">
        <v>67</v>
      </c>
      <c r="D21" s="22">
        <v>2</v>
      </c>
      <c r="E21" s="10">
        <v>66</v>
      </c>
      <c r="F21" s="10">
        <v>66</v>
      </c>
      <c r="G21" s="10">
        <v>132</v>
      </c>
      <c r="H21" s="10">
        <v>82.07</v>
      </c>
      <c r="I21" s="21">
        <f>81.67/81.72*H21</f>
        <v>82.01978585413607</v>
      </c>
      <c r="J21" s="21">
        <f t="shared" si="0"/>
        <v>74.00989292706804</v>
      </c>
      <c r="K21" s="20" t="s">
        <v>68</v>
      </c>
      <c r="L21" s="10" t="s">
        <v>20</v>
      </c>
    </row>
    <row r="22" spans="1:12" ht="22.5" customHeight="1">
      <c r="A22" s="28">
        <v>19</v>
      </c>
      <c r="B22" s="7" t="s">
        <v>69</v>
      </c>
      <c r="C22" s="8" t="s">
        <v>70</v>
      </c>
      <c r="D22" s="22">
        <v>1</v>
      </c>
      <c r="E22" s="10">
        <v>67.5</v>
      </c>
      <c r="F22" s="10">
        <v>63</v>
      </c>
      <c r="G22" s="10">
        <v>130.5</v>
      </c>
      <c r="H22" s="10">
        <v>81.67</v>
      </c>
      <c r="I22" s="19">
        <f>81.67/80.85*H22</f>
        <v>82.49831663574521</v>
      </c>
      <c r="J22" s="19">
        <f t="shared" si="0"/>
        <v>73.8741583178726</v>
      </c>
      <c r="K22" s="20" t="s">
        <v>71</v>
      </c>
      <c r="L22" s="10" t="s">
        <v>20</v>
      </c>
    </row>
    <row r="23" spans="1:12" ht="22.5" customHeight="1">
      <c r="A23" s="6">
        <v>20</v>
      </c>
      <c r="B23" s="7" t="s">
        <v>72</v>
      </c>
      <c r="C23" s="8" t="s">
        <v>73</v>
      </c>
      <c r="D23" s="22">
        <v>5</v>
      </c>
      <c r="E23" s="10">
        <v>67.5</v>
      </c>
      <c r="F23" s="10">
        <v>61</v>
      </c>
      <c r="G23" s="10">
        <v>128.5</v>
      </c>
      <c r="H23" s="10">
        <v>84.11</v>
      </c>
      <c r="I23" s="19">
        <f>81.67/82.39*H23</f>
        <v>83.37496904964195</v>
      </c>
      <c r="J23" s="19">
        <f t="shared" si="0"/>
        <v>73.81248452482097</v>
      </c>
      <c r="K23" s="20" t="s">
        <v>74</v>
      </c>
      <c r="L23" s="10" t="s">
        <v>20</v>
      </c>
    </row>
    <row r="24" spans="1:12" ht="22.5" customHeight="1">
      <c r="A24" s="28">
        <v>21</v>
      </c>
      <c r="B24" s="7" t="s">
        <v>75</v>
      </c>
      <c r="C24" s="8" t="s">
        <v>76</v>
      </c>
      <c r="D24" s="22">
        <v>3</v>
      </c>
      <c r="E24" s="10">
        <v>61.5</v>
      </c>
      <c r="F24" s="10">
        <v>63.5</v>
      </c>
      <c r="G24" s="10">
        <v>125</v>
      </c>
      <c r="H24" s="10">
        <v>85.17</v>
      </c>
      <c r="I24" s="19">
        <f>81.67/81.87*H24</f>
        <v>84.96193843898864</v>
      </c>
      <c r="J24" s="19">
        <f t="shared" si="0"/>
        <v>73.73096921949431</v>
      </c>
      <c r="K24" s="20" t="s">
        <v>77</v>
      </c>
      <c r="L24" s="10" t="s">
        <v>20</v>
      </c>
    </row>
    <row r="25" spans="1:12" ht="22.5" customHeight="1">
      <c r="A25" s="6">
        <v>22</v>
      </c>
      <c r="B25" s="7" t="s">
        <v>78</v>
      </c>
      <c r="C25" s="8" t="s">
        <v>79</v>
      </c>
      <c r="D25" s="22">
        <v>5</v>
      </c>
      <c r="E25" s="10">
        <v>58.5</v>
      </c>
      <c r="F25" s="10">
        <v>68</v>
      </c>
      <c r="G25" s="10">
        <v>126.5</v>
      </c>
      <c r="H25" s="10">
        <v>84.87</v>
      </c>
      <c r="I25" s="19">
        <f>81.67/82.39*H25</f>
        <v>84.12832746692561</v>
      </c>
      <c r="J25" s="19">
        <f t="shared" si="0"/>
        <v>73.6891637334628</v>
      </c>
      <c r="K25" s="20" t="s">
        <v>80</v>
      </c>
      <c r="L25" s="10" t="s">
        <v>20</v>
      </c>
    </row>
    <row r="26" spans="1:12" ht="22.5" customHeight="1">
      <c r="A26" s="28">
        <v>23</v>
      </c>
      <c r="B26" s="7" t="s">
        <v>81</v>
      </c>
      <c r="C26" s="8" t="s">
        <v>82</v>
      </c>
      <c r="D26" s="22">
        <v>5</v>
      </c>
      <c r="E26" s="10">
        <v>64.5</v>
      </c>
      <c r="F26" s="10">
        <v>59</v>
      </c>
      <c r="G26" s="10">
        <v>123.5</v>
      </c>
      <c r="H26" s="10">
        <v>86</v>
      </c>
      <c r="I26" s="19">
        <f>81.67/82.39*H26</f>
        <v>85.24845248209735</v>
      </c>
      <c r="J26" s="19">
        <f t="shared" si="0"/>
        <v>73.49922624104867</v>
      </c>
      <c r="K26" s="20" t="s">
        <v>83</v>
      </c>
      <c r="L26" s="10" t="s">
        <v>20</v>
      </c>
    </row>
    <row r="27" spans="1:12" ht="22.5" customHeight="1">
      <c r="A27" s="6">
        <v>24</v>
      </c>
      <c r="B27" s="7" t="s">
        <v>84</v>
      </c>
      <c r="C27" s="8" t="s">
        <v>85</v>
      </c>
      <c r="D27" s="22">
        <v>2</v>
      </c>
      <c r="E27" s="10">
        <v>65.5</v>
      </c>
      <c r="F27" s="10">
        <v>60.5</v>
      </c>
      <c r="G27" s="10">
        <v>126</v>
      </c>
      <c r="H27" s="10">
        <v>83.43</v>
      </c>
      <c r="I27" s="21">
        <f>81.67/81.72*H27</f>
        <v>83.3789537444934</v>
      </c>
      <c r="J27" s="21">
        <f t="shared" si="0"/>
        <v>73.1894768722467</v>
      </c>
      <c r="K27" s="20" t="s">
        <v>86</v>
      </c>
      <c r="L27" s="10" t="s">
        <v>20</v>
      </c>
    </row>
    <row r="28" spans="1:12" ht="22.5" customHeight="1">
      <c r="A28" s="28">
        <v>25</v>
      </c>
      <c r="B28" s="7" t="s">
        <v>87</v>
      </c>
      <c r="C28" s="8" t="s">
        <v>88</v>
      </c>
      <c r="D28" s="22">
        <v>2</v>
      </c>
      <c r="E28" s="10">
        <v>63</v>
      </c>
      <c r="F28" s="10">
        <v>63.5</v>
      </c>
      <c r="G28" s="10">
        <v>126.5</v>
      </c>
      <c r="H28" s="10">
        <v>83.07</v>
      </c>
      <c r="I28" s="21">
        <f>81.67/81.72*H28</f>
        <v>83.01917400881057</v>
      </c>
      <c r="J28" s="21">
        <f t="shared" si="0"/>
        <v>73.13458700440529</v>
      </c>
      <c r="K28" s="20" t="s">
        <v>89</v>
      </c>
      <c r="L28" s="10" t="s">
        <v>20</v>
      </c>
    </row>
    <row r="29" spans="1:12" ht="22.5" customHeight="1">
      <c r="A29" s="6">
        <v>26</v>
      </c>
      <c r="B29" s="7" t="s">
        <v>90</v>
      </c>
      <c r="C29" s="8" t="s">
        <v>91</v>
      </c>
      <c r="D29" s="22">
        <v>4</v>
      </c>
      <c r="E29" s="10">
        <v>65.5</v>
      </c>
      <c r="F29" s="10">
        <v>60.5</v>
      </c>
      <c r="G29" s="10">
        <v>126</v>
      </c>
      <c r="H29" s="10">
        <v>83</v>
      </c>
      <c r="I29" s="19">
        <f>81.67/81.48*H29</f>
        <v>83.19354442808051</v>
      </c>
      <c r="J29" s="19">
        <f t="shared" si="0"/>
        <v>73.09677221404026</v>
      </c>
      <c r="K29" s="20" t="s">
        <v>92</v>
      </c>
      <c r="L29" s="10" t="s">
        <v>20</v>
      </c>
    </row>
    <row r="30" spans="1:12" ht="22.5" customHeight="1">
      <c r="A30" s="28">
        <v>27</v>
      </c>
      <c r="B30" s="7" t="s">
        <v>93</v>
      </c>
      <c r="C30" s="8" t="s">
        <v>94</v>
      </c>
      <c r="D30" s="22">
        <v>2</v>
      </c>
      <c r="E30" s="10">
        <v>64</v>
      </c>
      <c r="F30" s="10">
        <v>62.5</v>
      </c>
      <c r="G30" s="10">
        <v>126.5</v>
      </c>
      <c r="H30" s="10">
        <v>82.53</v>
      </c>
      <c r="I30" s="21">
        <f>81.67/81.72*H30</f>
        <v>82.47950440528635</v>
      </c>
      <c r="J30" s="21">
        <f t="shared" si="0"/>
        <v>72.86475220264317</v>
      </c>
      <c r="K30" s="20" t="s">
        <v>95</v>
      </c>
      <c r="L30" s="10" t="s">
        <v>20</v>
      </c>
    </row>
    <row r="31" spans="1:12" ht="22.5" customHeight="1">
      <c r="A31" s="6">
        <v>28</v>
      </c>
      <c r="B31" s="7" t="s">
        <v>96</v>
      </c>
      <c r="C31" s="8" t="s">
        <v>97</v>
      </c>
      <c r="D31" s="22">
        <v>5</v>
      </c>
      <c r="E31" s="10">
        <v>60</v>
      </c>
      <c r="F31" s="10">
        <v>62.5</v>
      </c>
      <c r="G31" s="10">
        <v>122.5</v>
      </c>
      <c r="H31" s="10">
        <v>85.2</v>
      </c>
      <c r="I31" s="19">
        <f>81.67/82.39*H31</f>
        <v>84.45544362179876</v>
      </c>
      <c r="J31" s="19">
        <f t="shared" si="0"/>
        <v>72.85272181089938</v>
      </c>
      <c r="K31" s="20" t="s">
        <v>98</v>
      </c>
      <c r="L31" s="10" t="s">
        <v>20</v>
      </c>
    </row>
    <row r="32" spans="1:12" ht="22.5" customHeight="1">
      <c r="A32" s="28">
        <v>29</v>
      </c>
      <c r="B32" s="7" t="s">
        <v>99</v>
      </c>
      <c r="C32" s="8" t="s">
        <v>100</v>
      </c>
      <c r="D32" s="22">
        <v>4</v>
      </c>
      <c r="E32" s="10">
        <v>62</v>
      </c>
      <c r="F32" s="10">
        <v>65.5</v>
      </c>
      <c r="G32" s="10">
        <v>127.5</v>
      </c>
      <c r="H32" s="10">
        <v>81.33</v>
      </c>
      <c r="I32" s="19">
        <f>81.67/81.48*H32</f>
        <v>81.5196502209131</v>
      </c>
      <c r="J32" s="19">
        <f t="shared" si="0"/>
        <v>72.63482511045655</v>
      </c>
      <c r="K32" s="20" t="s">
        <v>101</v>
      </c>
      <c r="L32" s="10" t="s">
        <v>20</v>
      </c>
    </row>
    <row r="33" spans="1:12" ht="22.5" customHeight="1">
      <c r="A33" s="6">
        <v>30</v>
      </c>
      <c r="B33" s="7" t="s">
        <v>102</v>
      </c>
      <c r="C33" s="8" t="s">
        <v>103</v>
      </c>
      <c r="D33" s="22">
        <v>1</v>
      </c>
      <c r="E33" s="10">
        <v>62</v>
      </c>
      <c r="F33" s="10">
        <v>61</v>
      </c>
      <c r="G33" s="10">
        <v>123</v>
      </c>
      <c r="H33" s="10">
        <v>82.83</v>
      </c>
      <c r="I33" s="19">
        <f>81.67/80.85*H33</f>
        <v>83.67008163265307</v>
      </c>
      <c r="J33" s="19">
        <f t="shared" si="0"/>
        <v>72.58504081632654</v>
      </c>
      <c r="K33" s="20" t="s">
        <v>104</v>
      </c>
      <c r="L33" s="10" t="s">
        <v>20</v>
      </c>
    </row>
    <row r="34" spans="1:12" ht="22.5" customHeight="1">
      <c r="A34" s="28">
        <v>31</v>
      </c>
      <c r="B34" s="7" t="s">
        <v>105</v>
      </c>
      <c r="C34" s="8" t="s">
        <v>106</v>
      </c>
      <c r="D34" s="22">
        <v>1</v>
      </c>
      <c r="E34" s="10">
        <v>53</v>
      </c>
      <c r="F34" s="10">
        <v>56</v>
      </c>
      <c r="G34" s="10">
        <v>109</v>
      </c>
      <c r="H34" s="10">
        <v>89.53</v>
      </c>
      <c r="I34" s="19">
        <f>81.67/80.85*H34</f>
        <v>90.43803463203464</v>
      </c>
      <c r="J34" s="19">
        <f t="shared" si="0"/>
        <v>72.46901731601733</v>
      </c>
      <c r="K34" s="20" t="s">
        <v>107</v>
      </c>
      <c r="L34" s="10" t="s">
        <v>20</v>
      </c>
    </row>
    <row r="35" spans="1:12" ht="22.5" customHeight="1">
      <c r="A35" s="6">
        <v>32</v>
      </c>
      <c r="B35" s="7" t="s">
        <v>108</v>
      </c>
      <c r="C35" s="8" t="s">
        <v>109</v>
      </c>
      <c r="D35" s="22">
        <v>1</v>
      </c>
      <c r="E35" s="10">
        <v>61</v>
      </c>
      <c r="F35" s="10">
        <v>58.5</v>
      </c>
      <c r="G35" s="10">
        <v>119.5</v>
      </c>
      <c r="H35" s="10">
        <v>84.33</v>
      </c>
      <c r="I35" s="19">
        <f>81.67/80.85*H35</f>
        <v>85.18529499072356</v>
      </c>
      <c r="J35" s="19">
        <f t="shared" si="0"/>
        <v>72.46764749536177</v>
      </c>
      <c r="K35" s="20" t="s">
        <v>110</v>
      </c>
      <c r="L35" s="10" t="s">
        <v>20</v>
      </c>
    </row>
    <row r="36" spans="1:12" ht="22.5" customHeight="1">
      <c r="A36" s="28">
        <v>33</v>
      </c>
      <c r="B36" s="7" t="s">
        <v>111</v>
      </c>
      <c r="C36" s="8" t="s">
        <v>112</v>
      </c>
      <c r="D36" s="22">
        <v>3</v>
      </c>
      <c r="E36" s="10">
        <v>61.5</v>
      </c>
      <c r="F36" s="10">
        <v>69</v>
      </c>
      <c r="G36" s="10">
        <v>130.5</v>
      </c>
      <c r="H36" s="10">
        <v>79.67</v>
      </c>
      <c r="I36" s="19">
        <f>81.67/81.87*H36</f>
        <v>79.47537437400757</v>
      </c>
      <c r="J36" s="19">
        <f aca="true" t="shared" si="1" ref="J36:J67">G36/4+I36/2</f>
        <v>72.36268718700379</v>
      </c>
      <c r="K36" s="20" t="s">
        <v>113</v>
      </c>
      <c r="L36" s="10" t="s">
        <v>20</v>
      </c>
    </row>
    <row r="37" spans="1:12" ht="22.5" customHeight="1">
      <c r="A37" s="6">
        <v>34</v>
      </c>
      <c r="B37" s="7" t="s">
        <v>114</v>
      </c>
      <c r="C37" s="8" t="s">
        <v>115</v>
      </c>
      <c r="D37" s="22">
        <v>4</v>
      </c>
      <c r="E37" s="10">
        <v>54.5</v>
      </c>
      <c r="F37" s="10">
        <v>58</v>
      </c>
      <c r="G37" s="10">
        <v>112.5</v>
      </c>
      <c r="H37" s="10">
        <v>88</v>
      </c>
      <c r="I37" s="19">
        <f>81.67/81.48*H37</f>
        <v>88.20520373097693</v>
      </c>
      <c r="J37" s="19">
        <f t="shared" si="1"/>
        <v>72.22760186548847</v>
      </c>
      <c r="K37" s="20" t="s">
        <v>116</v>
      </c>
      <c r="L37" s="10" t="s">
        <v>20</v>
      </c>
    </row>
    <row r="38" spans="1:12" ht="22.5" customHeight="1">
      <c r="A38" s="28">
        <v>35</v>
      </c>
      <c r="B38" s="7" t="s">
        <v>117</v>
      </c>
      <c r="C38" s="8" t="s">
        <v>118</v>
      </c>
      <c r="D38" s="22">
        <v>4</v>
      </c>
      <c r="E38" s="10">
        <v>61.5</v>
      </c>
      <c r="F38" s="10">
        <v>63.5</v>
      </c>
      <c r="G38" s="10">
        <v>125</v>
      </c>
      <c r="H38" s="10">
        <v>81.67</v>
      </c>
      <c r="I38" s="19">
        <f>81.67/81.48*H38</f>
        <v>81.86044305351007</v>
      </c>
      <c r="J38" s="19">
        <f t="shared" si="1"/>
        <v>72.18022152675503</v>
      </c>
      <c r="K38" s="20" t="s">
        <v>119</v>
      </c>
      <c r="L38" s="10" t="s">
        <v>20</v>
      </c>
    </row>
    <row r="39" spans="1:12" ht="22.5" customHeight="1">
      <c r="A39" s="6">
        <v>36</v>
      </c>
      <c r="B39" s="7" t="s">
        <v>120</v>
      </c>
      <c r="C39" s="8" t="s">
        <v>121</v>
      </c>
      <c r="D39" s="22">
        <v>2</v>
      </c>
      <c r="E39" s="10">
        <v>62</v>
      </c>
      <c r="F39" s="10">
        <v>64.5</v>
      </c>
      <c r="G39" s="10">
        <v>126.5</v>
      </c>
      <c r="H39" s="10">
        <v>80.93</v>
      </c>
      <c r="I39" s="21">
        <f>81.67/81.72*H39</f>
        <v>80.88048335780717</v>
      </c>
      <c r="J39" s="21">
        <f t="shared" si="1"/>
        <v>72.06524167890359</v>
      </c>
      <c r="K39" s="20" t="s">
        <v>122</v>
      </c>
      <c r="L39" s="10" t="s">
        <v>20</v>
      </c>
    </row>
    <row r="40" spans="1:12" ht="22.5" customHeight="1">
      <c r="A40" s="28">
        <v>37</v>
      </c>
      <c r="B40" s="7" t="s">
        <v>123</v>
      </c>
      <c r="C40" s="8" t="s">
        <v>124</v>
      </c>
      <c r="D40" s="22">
        <v>2</v>
      </c>
      <c r="E40" s="10">
        <v>60</v>
      </c>
      <c r="F40" s="10">
        <v>67</v>
      </c>
      <c r="G40" s="10">
        <v>127</v>
      </c>
      <c r="H40" s="10">
        <v>80.67</v>
      </c>
      <c r="I40" s="21">
        <f>81.67/81.72*H40</f>
        <v>80.62064243759178</v>
      </c>
      <c r="J40" s="21">
        <f t="shared" si="1"/>
        <v>72.06032121879589</v>
      </c>
      <c r="K40" s="20" t="s">
        <v>125</v>
      </c>
      <c r="L40" s="10" t="s">
        <v>20</v>
      </c>
    </row>
    <row r="41" spans="1:12" ht="22.5" customHeight="1">
      <c r="A41" s="6">
        <v>38</v>
      </c>
      <c r="B41" s="7" t="s">
        <v>126</v>
      </c>
      <c r="C41" s="8" t="s">
        <v>127</v>
      </c>
      <c r="D41" s="22">
        <v>4</v>
      </c>
      <c r="E41" s="10">
        <v>59.5</v>
      </c>
      <c r="F41" s="10">
        <v>57</v>
      </c>
      <c r="G41" s="10">
        <v>116.5</v>
      </c>
      <c r="H41" s="10">
        <v>85.33</v>
      </c>
      <c r="I41" s="19">
        <f>81.67/81.48*H41</f>
        <v>85.52897766323024</v>
      </c>
      <c r="J41" s="19">
        <f t="shared" si="1"/>
        <v>71.88948883161513</v>
      </c>
      <c r="K41" s="20" t="s">
        <v>128</v>
      </c>
      <c r="L41" s="10" t="s">
        <v>20</v>
      </c>
    </row>
    <row r="42" spans="1:12" ht="22.5" customHeight="1">
      <c r="A42" s="28">
        <v>39</v>
      </c>
      <c r="B42" s="7" t="s">
        <v>129</v>
      </c>
      <c r="C42" s="8" t="s">
        <v>130</v>
      </c>
      <c r="D42" s="22">
        <v>2</v>
      </c>
      <c r="E42" s="10">
        <v>60.5</v>
      </c>
      <c r="F42" s="10">
        <v>56</v>
      </c>
      <c r="G42" s="10">
        <v>116.5</v>
      </c>
      <c r="H42" s="10">
        <v>85</v>
      </c>
      <c r="I42" s="21">
        <f>81.67/81.72*H42</f>
        <v>84.94799314733237</v>
      </c>
      <c r="J42" s="21">
        <f t="shared" si="1"/>
        <v>71.59899657366618</v>
      </c>
      <c r="K42" s="20" t="s">
        <v>131</v>
      </c>
      <c r="L42" s="10" t="s">
        <v>20</v>
      </c>
    </row>
    <row r="43" spans="1:12" ht="22.5" customHeight="1">
      <c r="A43" s="6">
        <v>40</v>
      </c>
      <c r="B43" s="7" t="s">
        <v>132</v>
      </c>
      <c r="C43" s="8" t="s">
        <v>133</v>
      </c>
      <c r="D43" s="22">
        <v>5</v>
      </c>
      <c r="E43" s="10">
        <v>53.5</v>
      </c>
      <c r="F43" s="10">
        <v>67.5</v>
      </c>
      <c r="G43" s="10">
        <v>121</v>
      </c>
      <c r="H43" s="10">
        <v>83.37</v>
      </c>
      <c r="I43" s="19">
        <f>81.67/82.39*H43</f>
        <v>82.64143585386577</v>
      </c>
      <c r="J43" s="19">
        <f t="shared" si="1"/>
        <v>71.57071792693289</v>
      </c>
      <c r="K43" s="20" t="s">
        <v>134</v>
      </c>
      <c r="L43" s="10" t="s">
        <v>20</v>
      </c>
    </row>
    <row r="44" spans="1:12" ht="22.5" customHeight="1">
      <c r="A44" s="28">
        <v>41</v>
      </c>
      <c r="B44" s="7" t="s">
        <v>135</v>
      </c>
      <c r="C44" s="8" t="s">
        <v>136</v>
      </c>
      <c r="D44" s="22">
        <v>2</v>
      </c>
      <c r="E44" s="10">
        <v>56</v>
      </c>
      <c r="F44" s="10">
        <v>66</v>
      </c>
      <c r="G44" s="10">
        <v>122</v>
      </c>
      <c r="H44" s="10">
        <v>82.13</v>
      </c>
      <c r="I44" s="21">
        <f>81.67/81.72*H44</f>
        <v>82.07974914341655</v>
      </c>
      <c r="J44" s="21">
        <f t="shared" si="1"/>
        <v>71.53987457170828</v>
      </c>
      <c r="K44" s="20" t="s">
        <v>137</v>
      </c>
      <c r="L44" s="10" t="s">
        <v>20</v>
      </c>
    </row>
    <row r="45" spans="1:12" ht="22.5" customHeight="1">
      <c r="A45" s="6">
        <v>42</v>
      </c>
      <c r="B45" s="7" t="s">
        <v>138</v>
      </c>
      <c r="C45" s="8" t="s">
        <v>139</v>
      </c>
      <c r="D45" s="22">
        <v>2</v>
      </c>
      <c r="E45" s="10">
        <v>61</v>
      </c>
      <c r="F45" s="10">
        <v>59</v>
      </c>
      <c r="G45" s="10">
        <v>120</v>
      </c>
      <c r="H45" s="10">
        <v>83.07</v>
      </c>
      <c r="I45" s="21">
        <f>81.67/81.72*H45</f>
        <v>83.01917400881057</v>
      </c>
      <c r="J45" s="21">
        <f t="shared" si="1"/>
        <v>71.50958700440529</v>
      </c>
      <c r="K45" s="20" t="s">
        <v>140</v>
      </c>
      <c r="L45" s="10" t="s">
        <v>20</v>
      </c>
    </row>
    <row r="46" spans="1:12" ht="22.5" customHeight="1">
      <c r="A46" s="28">
        <v>43</v>
      </c>
      <c r="B46" s="7" t="s">
        <v>141</v>
      </c>
      <c r="C46" s="8" t="s">
        <v>142</v>
      </c>
      <c r="D46" s="22">
        <v>3</v>
      </c>
      <c r="E46" s="10">
        <v>54.5</v>
      </c>
      <c r="F46" s="10">
        <v>60.5</v>
      </c>
      <c r="G46" s="10">
        <v>115</v>
      </c>
      <c r="H46" s="10">
        <v>85.5</v>
      </c>
      <c r="I46" s="19">
        <f>81.67/81.87*H46</f>
        <v>85.2911322828875</v>
      </c>
      <c r="J46" s="19">
        <f t="shared" si="1"/>
        <v>71.39556614144375</v>
      </c>
      <c r="K46" s="20" t="s">
        <v>143</v>
      </c>
      <c r="L46" s="10" t="s">
        <v>20</v>
      </c>
    </row>
    <row r="47" spans="1:12" ht="22.5" customHeight="1">
      <c r="A47" s="6">
        <v>44</v>
      </c>
      <c r="B47" s="7" t="s">
        <v>144</v>
      </c>
      <c r="C47" s="8" t="s">
        <v>145</v>
      </c>
      <c r="D47" s="22">
        <v>1</v>
      </c>
      <c r="E47" s="10">
        <v>64.5</v>
      </c>
      <c r="F47" s="10">
        <v>66</v>
      </c>
      <c r="G47" s="10">
        <v>130.5</v>
      </c>
      <c r="H47" s="10">
        <v>76.67</v>
      </c>
      <c r="I47" s="19">
        <f>81.67/80.85*H47</f>
        <v>77.44760544217688</v>
      </c>
      <c r="J47" s="19">
        <f t="shared" si="1"/>
        <v>71.34880272108845</v>
      </c>
      <c r="K47" s="20" t="s">
        <v>146</v>
      </c>
      <c r="L47" s="10" t="s">
        <v>20</v>
      </c>
    </row>
    <row r="48" spans="1:12" ht="22.5" customHeight="1">
      <c r="A48" s="28">
        <v>45</v>
      </c>
      <c r="B48" s="7" t="s">
        <v>147</v>
      </c>
      <c r="C48" s="8" t="s">
        <v>148</v>
      </c>
      <c r="D48" s="22">
        <v>1</v>
      </c>
      <c r="E48" s="10">
        <v>54.5</v>
      </c>
      <c r="F48" s="10">
        <v>64</v>
      </c>
      <c r="G48" s="10">
        <v>118.5</v>
      </c>
      <c r="H48" s="10">
        <v>82.5</v>
      </c>
      <c r="I48" s="19">
        <f>81.67/80.85*H48</f>
        <v>83.33673469387756</v>
      </c>
      <c r="J48" s="19">
        <f t="shared" si="1"/>
        <v>71.29336734693878</v>
      </c>
      <c r="K48" s="20" t="s">
        <v>149</v>
      </c>
      <c r="L48" s="10" t="s">
        <v>20</v>
      </c>
    </row>
    <row r="49" spans="1:12" ht="22.5" customHeight="1">
      <c r="A49" s="6">
        <v>46</v>
      </c>
      <c r="B49" s="7" t="s">
        <v>150</v>
      </c>
      <c r="C49" s="8" t="s">
        <v>151</v>
      </c>
      <c r="D49" s="22">
        <v>4</v>
      </c>
      <c r="E49" s="10">
        <v>62</v>
      </c>
      <c r="F49" s="10">
        <v>64</v>
      </c>
      <c r="G49" s="10">
        <v>126</v>
      </c>
      <c r="H49" s="10">
        <v>79.33</v>
      </c>
      <c r="I49" s="19">
        <f>81.67/81.48*H49</f>
        <v>79.51498649975454</v>
      </c>
      <c r="J49" s="19">
        <f t="shared" si="1"/>
        <v>71.25749324987727</v>
      </c>
      <c r="K49" s="20" t="s">
        <v>152</v>
      </c>
      <c r="L49" s="10" t="s">
        <v>20</v>
      </c>
    </row>
    <row r="50" spans="1:12" ht="22.5" customHeight="1">
      <c r="A50" s="28">
        <v>47</v>
      </c>
      <c r="B50" s="7" t="s">
        <v>153</v>
      </c>
      <c r="C50" s="8" t="s">
        <v>154</v>
      </c>
      <c r="D50" s="22">
        <v>3</v>
      </c>
      <c r="E50" s="10">
        <v>69</v>
      </c>
      <c r="F50" s="10">
        <v>52.5</v>
      </c>
      <c r="G50" s="10">
        <v>121.5</v>
      </c>
      <c r="H50" s="10">
        <v>81.83</v>
      </c>
      <c r="I50" s="19">
        <f>81.67/81.87*H50</f>
        <v>81.63009771589104</v>
      </c>
      <c r="J50" s="19">
        <f t="shared" si="1"/>
        <v>71.19004885794553</v>
      </c>
      <c r="K50" s="20" t="s">
        <v>155</v>
      </c>
      <c r="L50" s="10" t="s">
        <v>20</v>
      </c>
    </row>
    <row r="51" spans="1:12" ht="22.5" customHeight="1">
      <c r="A51" s="6">
        <v>48</v>
      </c>
      <c r="B51" s="7" t="s">
        <v>156</v>
      </c>
      <c r="C51" s="8" t="s">
        <v>157</v>
      </c>
      <c r="D51" s="22">
        <v>5</v>
      </c>
      <c r="E51" s="10">
        <v>56</v>
      </c>
      <c r="F51" s="10">
        <v>63.5</v>
      </c>
      <c r="G51" s="10">
        <v>119.5</v>
      </c>
      <c r="H51" s="10">
        <v>83.17</v>
      </c>
      <c r="I51" s="19">
        <f>81.67/82.39*H51</f>
        <v>82.44318363879113</v>
      </c>
      <c r="J51" s="19">
        <f t="shared" si="1"/>
        <v>71.09659181939557</v>
      </c>
      <c r="K51" s="20" t="s">
        <v>158</v>
      </c>
      <c r="L51" s="10" t="s">
        <v>20</v>
      </c>
    </row>
    <row r="52" spans="1:12" ht="22.5" customHeight="1">
      <c r="A52" s="28">
        <v>49</v>
      </c>
      <c r="B52" s="7" t="s">
        <v>159</v>
      </c>
      <c r="C52" s="8" t="s">
        <v>160</v>
      </c>
      <c r="D52" s="22">
        <v>2</v>
      </c>
      <c r="E52" s="10">
        <v>61</v>
      </c>
      <c r="F52" s="10">
        <v>64.5</v>
      </c>
      <c r="G52" s="10">
        <v>125.5</v>
      </c>
      <c r="H52" s="10">
        <v>79.4</v>
      </c>
      <c r="I52" s="21">
        <f>81.67/81.72*H52</f>
        <v>79.35141948115518</v>
      </c>
      <c r="J52" s="21">
        <f t="shared" si="1"/>
        <v>71.05070974057759</v>
      </c>
      <c r="K52" s="20" t="s">
        <v>161</v>
      </c>
      <c r="L52" s="10" t="s">
        <v>20</v>
      </c>
    </row>
    <row r="53" spans="1:12" ht="22.5" customHeight="1">
      <c r="A53" s="6">
        <v>50</v>
      </c>
      <c r="B53" s="7" t="s">
        <v>162</v>
      </c>
      <c r="C53" s="8" t="s">
        <v>163</v>
      </c>
      <c r="D53" s="22">
        <v>5</v>
      </c>
      <c r="E53" s="10">
        <v>64</v>
      </c>
      <c r="F53" s="10">
        <v>53</v>
      </c>
      <c r="G53" s="10">
        <v>117</v>
      </c>
      <c r="H53" s="10">
        <v>83.83</v>
      </c>
      <c r="I53" s="19">
        <f>81.67/82.39*H53</f>
        <v>83.09741594853745</v>
      </c>
      <c r="J53" s="19">
        <f t="shared" si="1"/>
        <v>70.79870797426872</v>
      </c>
      <c r="K53" s="20" t="s">
        <v>164</v>
      </c>
      <c r="L53" s="10" t="s">
        <v>20</v>
      </c>
    </row>
    <row r="54" spans="1:12" ht="22.5" customHeight="1">
      <c r="A54" s="28">
        <v>51</v>
      </c>
      <c r="B54" s="7" t="s">
        <v>165</v>
      </c>
      <c r="C54" s="8" t="s">
        <v>166</v>
      </c>
      <c r="D54" s="22">
        <v>4</v>
      </c>
      <c r="E54" s="10">
        <v>58</v>
      </c>
      <c r="F54" s="10">
        <v>56</v>
      </c>
      <c r="G54" s="10">
        <v>114</v>
      </c>
      <c r="H54" s="10">
        <v>84.33</v>
      </c>
      <c r="I54" s="19">
        <f>81.67/81.48*H54</f>
        <v>84.52664580265096</v>
      </c>
      <c r="J54" s="19">
        <f t="shared" si="1"/>
        <v>70.76332290132548</v>
      </c>
      <c r="K54" s="20" t="s">
        <v>167</v>
      </c>
      <c r="L54" s="10" t="s">
        <v>20</v>
      </c>
    </row>
    <row r="55" spans="1:12" ht="22.5" customHeight="1">
      <c r="A55" s="6">
        <v>52</v>
      </c>
      <c r="B55" s="7" t="s">
        <v>168</v>
      </c>
      <c r="C55" s="8" t="s">
        <v>169</v>
      </c>
      <c r="D55" s="22">
        <v>5</v>
      </c>
      <c r="E55" s="10">
        <v>57</v>
      </c>
      <c r="F55" s="10">
        <v>57.5</v>
      </c>
      <c r="G55" s="10">
        <v>114.5</v>
      </c>
      <c r="H55" s="10">
        <v>84.87</v>
      </c>
      <c r="I55" s="19">
        <f>81.67/82.39*H55</f>
        <v>84.12832746692561</v>
      </c>
      <c r="J55" s="19">
        <f t="shared" si="1"/>
        <v>70.6891637334628</v>
      </c>
      <c r="K55" s="20" t="s">
        <v>170</v>
      </c>
      <c r="L55" s="10" t="s">
        <v>20</v>
      </c>
    </row>
    <row r="56" spans="1:12" ht="22.5" customHeight="1">
      <c r="A56" s="28">
        <v>53</v>
      </c>
      <c r="B56" s="7" t="s">
        <v>171</v>
      </c>
      <c r="C56" s="8" t="s">
        <v>172</v>
      </c>
      <c r="D56" s="22">
        <v>5</v>
      </c>
      <c r="E56" s="10">
        <v>50</v>
      </c>
      <c r="F56" s="10">
        <v>59.5</v>
      </c>
      <c r="G56" s="10">
        <v>109.5</v>
      </c>
      <c r="H56" s="10">
        <v>87.33</v>
      </c>
      <c r="I56" s="19">
        <f>81.67/82.39*H56</f>
        <v>86.56682971234373</v>
      </c>
      <c r="J56" s="19">
        <f t="shared" si="1"/>
        <v>70.65841485617187</v>
      </c>
      <c r="K56" s="20" t="s">
        <v>173</v>
      </c>
      <c r="L56" s="10" t="s">
        <v>20</v>
      </c>
    </row>
    <row r="57" spans="1:12" ht="22.5" customHeight="1">
      <c r="A57" s="6">
        <v>54</v>
      </c>
      <c r="B57" s="7" t="s">
        <v>174</v>
      </c>
      <c r="C57" s="8" t="s">
        <v>175</v>
      </c>
      <c r="D57" s="22">
        <v>3</v>
      </c>
      <c r="E57" s="10">
        <v>63.5</v>
      </c>
      <c r="F57" s="10">
        <v>48.5</v>
      </c>
      <c r="G57" s="10">
        <v>112</v>
      </c>
      <c r="H57" s="10">
        <v>85.5</v>
      </c>
      <c r="I57" s="19">
        <f>81.67/81.87*H57</f>
        <v>85.2911322828875</v>
      </c>
      <c r="J57" s="19">
        <f t="shared" si="1"/>
        <v>70.64556614144375</v>
      </c>
      <c r="K57" s="20" t="s">
        <v>176</v>
      </c>
      <c r="L57" s="10" t="s">
        <v>20</v>
      </c>
    </row>
    <row r="58" spans="1:12" ht="22.5" customHeight="1">
      <c r="A58" s="28">
        <v>55</v>
      </c>
      <c r="B58" s="7" t="s">
        <v>177</v>
      </c>
      <c r="C58" s="8" t="s">
        <v>178</v>
      </c>
      <c r="D58" s="22">
        <v>4</v>
      </c>
      <c r="E58" s="10">
        <v>57.5</v>
      </c>
      <c r="F58" s="10">
        <v>54</v>
      </c>
      <c r="G58" s="10">
        <v>111.5</v>
      </c>
      <c r="H58" s="10">
        <v>85.33</v>
      </c>
      <c r="I58" s="19">
        <f>81.67/81.48*H58</f>
        <v>85.52897766323024</v>
      </c>
      <c r="J58" s="19">
        <f t="shared" si="1"/>
        <v>70.63948883161513</v>
      </c>
      <c r="K58" s="20" t="s">
        <v>179</v>
      </c>
      <c r="L58" s="10" t="s">
        <v>20</v>
      </c>
    </row>
    <row r="59" spans="1:12" ht="22.5" customHeight="1">
      <c r="A59" s="6">
        <v>56</v>
      </c>
      <c r="B59" s="7" t="s">
        <v>180</v>
      </c>
      <c r="C59" s="8" t="s">
        <v>181</v>
      </c>
      <c r="D59" s="22">
        <v>3</v>
      </c>
      <c r="E59" s="10">
        <v>54.5</v>
      </c>
      <c r="F59" s="10">
        <v>60.5</v>
      </c>
      <c r="G59" s="10">
        <v>115</v>
      </c>
      <c r="H59" s="10">
        <v>83.5</v>
      </c>
      <c r="I59" s="19">
        <f>81.67/81.87*H59</f>
        <v>83.29601807743984</v>
      </c>
      <c r="J59" s="19">
        <f t="shared" si="1"/>
        <v>70.39800903871992</v>
      </c>
      <c r="K59" s="20" t="s">
        <v>182</v>
      </c>
      <c r="L59" s="10" t="s">
        <v>20</v>
      </c>
    </row>
    <row r="60" spans="1:12" ht="22.5" customHeight="1">
      <c r="A60" s="28">
        <v>57</v>
      </c>
      <c r="B60" s="7" t="s">
        <v>183</v>
      </c>
      <c r="C60" s="8" t="s">
        <v>184</v>
      </c>
      <c r="D60" s="22">
        <v>4</v>
      </c>
      <c r="E60" s="10">
        <v>58.5</v>
      </c>
      <c r="F60" s="10">
        <v>65</v>
      </c>
      <c r="G60" s="10">
        <v>123.5</v>
      </c>
      <c r="H60" s="10">
        <v>78.67</v>
      </c>
      <c r="I60" s="19">
        <f>81.67/81.48*H60</f>
        <v>78.85344747177221</v>
      </c>
      <c r="J60" s="19">
        <f t="shared" si="1"/>
        <v>70.3017237358861</v>
      </c>
      <c r="K60" s="20" t="s">
        <v>185</v>
      </c>
      <c r="L60" s="10" t="s">
        <v>20</v>
      </c>
    </row>
    <row r="61" spans="1:12" ht="22.5" customHeight="1">
      <c r="A61" s="6">
        <v>58</v>
      </c>
      <c r="B61" s="7" t="s">
        <v>186</v>
      </c>
      <c r="C61" s="8" t="s">
        <v>187</v>
      </c>
      <c r="D61" s="22">
        <v>1</v>
      </c>
      <c r="E61" s="10">
        <v>57.5</v>
      </c>
      <c r="F61" s="10">
        <v>63.5</v>
      </c>
      <c r="G61" s="10">
        <v>121</v>
      </c>
      <c r="H61" s="10">
        <v>79</v>
      </c>
      <c r="I61" s="19">
        <f>81.67/80.85*H61</f>
        <v>79.80123685837972</v>
      </c>
      <c r="J61" s="19">
        <f t="shared" si="1"/>
        <v>70.15061842918986</v>
      </c>
      <c r="K61" s="20" t="s">
        <v>188</v>
      </c>
      <c r="L61" s="10" t="s">
        <v>20</v>
      </c>
    </row>
    <row r="62" spans="1:12" ht="22.5" customHeight="1">
      <c r="A62" s="28">
        <v>59</v>
      </c>
      <c r="B62" s="7" t="s">
        <v>189</v>
      </c>
      <c r="C62" s="8" t="s">
        <v>190</v>
      </c>
      <c r="D62" s="22">
        <v>2</v>
      </c>
      <c r="E62" s="10">
        <v>55.5</v>
      </c>
      <c r="F62" s="10">
        <v>59</v>
      </c>
      <c r="G62" s="10">
        <v>114.5</v>
      </c>
      <c r="H62" s="10">
        <v>82.87</v>
      </c>
      <c r="I62" s="21">
        <f>81.67/81.72*H62</f>
        <v>82.81929637787569</v>
      </c>
      <c r="J62" s="21">
        <f t="shared" si="1"/>
        <v>70.03464818893784</v>
      </c>
      <c r="K62" s="20" t="s">
        <v>191</v>
      </c>
      <c r="L62" s="10" t="s">
        <v>20</v>
      </c>
    </row>
    <row r="63" spans="1:12" ht="22.5" customHeight="1">
      <c r="A63" s="6">
        <v>60</v>
      </c>
      <c r="B63" s="7" t="s">
        <v>192</v>
      </c>
      <c r="C63" s="8" t="s">
        <v>193</v>
      </c>
      <c r="D63" s="22">
        <v>4</v>
      </c>
      <c r="E63" s="10">
        <v>56.5</v>
      </c>
      <c r="F63" s="10">
        <v>55.5</v>
      </c>
      <c r="G63" s="10">
        <v>112</v>
      </c>
      <c r="H63" s="10">
        <v>83.67</v>
      </c>
      <c r="I63" s="19">
        <f>81.67/81.48*H63</f>
        <v>83.86510677466863</v>
      </c>
      <c r="J63" s="19">
        <f t="shared" si="1"/>
        <v>69.93255338733431</v>
      </c>
      <c r="K63" s="20" t="s">
        <v>194</v>
      </c>
      <c r="L63" s="10" t="s">
        <v>20</v>
      </c>
    </row>
    <row r="64" spans="1:12" ht="22.5" customHeight="1">
      <c r="A64" s="28">
        <v>61</v>
      </c>
      <c r="B64" s="7" t="s">
        <v>195</v>
      </c>
      <c r="C64" s="8" t="s">
        <v>196</v>
      </c>
      <c r="D64" s="22">
        <v>3</v>
      </c>
      <c r="E64" s="10">
        <v>43</v>
      </c>
      <c r="F64" s="10">
        <v>70.5</v>
      </c>
      <c r="G64" s="10">
        <v>113.5</v>
      </c>
      <c r="H64" s="10">
        <v>83.17</v>
      </c>
      <c r="I64" s="19">
        <f>81.67/81.87*H64</f>
        <v>82.96682423354098</v>
      </c>
      <c r="J64" s="19">
        <f t="shared" si="1"/>
        <v>69.8584121167705</v>
      </c>
      <c r="K64" s="20" t="s">
        <v>197</v>
      </c>
      <c r="L64" s="10" t="s">
        <v>20</v>
      </c>
    </row>
    <row r="65" spans="1:12" ht="22.5" customHeight="1">
      <c r="A65" s="6">
        <v>62</v>
      </c>
      <c r="B65" s="7" t="s">
        <v>198</v>
      </c>
      <c r="C65" s="8" t="s">
        <v>199</v>
      </c>
      <c r="D65" s="22">
        <v>3</v>
      </c>
      <c r="E65" s="10">
        <v>50.5</v>
      </c>
      <c r="F65" s="10">
        <v>61</v>
      </c>
      <c r="G65" s="10">
        <v>111.5</v>
      </c>
      <c r="H65" s="10">
        <v>84</v>
      </c>
      <c r="I65" s="19">
        <f>81.67/81.87*H65</f>
        <v>83.79479662880176</v>
      </c>
      <c r="J65" s="19">
        <f t="shared" si="1"/>
        <v>69.77239831440087</v>
      </c>
      <c r="K65" s="20" t="s">
        <v>200</v>
      </c>
      <c r="L65" s="10" t="s">
        <v>20</v>
      </c>
    </row>
    <row r="66" spans="1:12" ht="22.5" customHeight="1">
      <c r="A66" s="28">
        <v>63</v>
      </c>
      <c r="B66" s="7" t="s">
        <v>201</v>
      </c>
      <c r="C66" s="8" t="s">
        <v>202</v>
      </c>
      <c r="D66" s="22">
        <v>2</v>
      </c>
      <c r="E66" s="10">
        <v>58.5</v>
      </c>
      <c r="F66" s="10">
        <v>59.5</v>
      </c>
      <c r="G66" s="10">
        <v>118</v>
      </c>
      <c r="H66" s="10">
        <v>80.47</v>
      </c>
      <c r="I66" s="21">
        <f>81.67/81.72*H66</f>
        <v>80.42076480665688</v>
      </c>
      <c r="J66" s="21">
        <f t="shared" si="1"/>
        <v>69.71038240332844</v>
      </c>
      <c r="K66" s="20" t="s">
        <v>203</v>
      </c>
      <c r="L66" s="10" t="s">
        <v>20</v>
      </c>
    </row>
    <row r="67" spans="1:12" ht="22.5" customHeight="1">
      <c r="A67" s="6">
        <v>64</v>
      </c>
      <c r="B67" s="7" t="s">
        <v>204</v>
      </c>
      <c r="C67" s="8" t="s">
        <v>205</v>
      </c>
      <c r="D67" s="22">
        <v>5</v>
      </c>
      <c r="E67" s="10">
        <v>56</v>
      </c>
      <c r="F67" s="10">
        <v>55.5</v>
      </c>
      <c r="G67" s="10">
        <v>111.5</v>
      </c>
      <c r="H67" s="10">
        <v>84.27</v>
      </c>
      <c r="I67" s="19">
        <f>81.67/82.39*H67</f>
        <v>83.53357082170166</v>
      </c>
      <c r="J67" s="19">
        <f t="shared" si="1"/>
        <v>69.64178541085083</v>
      </c>
      <c r="K67" s="20" t="s">
        <v>206</v>
      </c>
      <c r="L67" s="10" t="s">
        <v>20</v>
      </c>
    </row>
    <row r="68" spans="1:12" ht="22.5" customHeight="1">
      <c r="A68" s="28">
        <v>65</v>
      </c>
      <c r="B68" s="7" t="s">
        <v>208</v>
      </c>
      <c r="C68" s="8" t="s">
        <v>209</v>
      </c>
      <c r="D68" s="22">
        <v>1</v>
      </c>
      <c r="E68" s="10">
        <v>48.5</v>
      </c>
      <c r="F68" s="10">
        <v>70</v>
      </c>
      <c r="G68" s="10">
        <v>118.5</v>
      </c>
      <c r="H68" s="10">
        <v>79.17</v>
      </c>
      <c r="I68" s="19">
        <f>81.67/80.85*H68</f>
        <v>79.97296103896105</v>
      </c>
      <c r="J68" s="19">
        <f aca="true" t="shared" si="2" ref="J68:J99">G68/4+I68/2</f>
        <v>69.61148051948052</v>
      </c>
      <c r="K68" s="20" t="s">
        <v>210</v>
      </c>
      <c r="L68" s="10" t="s">
        <v>20</v>
      </c>
    </row>
    <row r="69" spans="1:12" ht="22.5" customHeight="1">
      <c r="A69" s="6">
        <v>66</v>
      </c>
      <c r="B69" s="7" t="s">
        <v>211</v>
      </c>
      <c r="C69" s="8" t="s">
        <v>212</v>
      </c>
      <c r="D69" s="22">
        <v>1</v>
      </c>
      <c r="E69" s="10">
        <v>48.5</v>
      </c>
      <c r="F69" s="10">
        <v>58.5</v>
      </c>
      <c r="G69" s="10">
        <v>107</v>
      </c>
      <c r="H69" s="10">
        <v>84.67</v>
      </c>
      <c r="I69" s="19">
        <f>81.67/80.85*H69</f>
        <v>85.52874335188622</v>
      </c>
      <c r="J69" s="19">
        <f t="shared" si="2"/>
        <v>69.51437167594311</v>
      </c>
      <c r="K69" s="20" t="s">
        <v>213</v>
      </c>
      <c r="L69" s="10" t="s">
        <v>20</v>
      </c>
    </row>
    <row r="70" spans="1:12" ht="22.5" customHeight="1">
      <c r="A70" s="28">
        <v>67</v>
      </c>
      <c r="B70" s="7" t="s">
        <v>214</v>
      </c>
      <c r="C70" s="8" t="s">
        <v>215</v>
      </c>
      <c r="D70" s="22">
        <v>4</v>
      </c>
      <c r="E70" s="10">
        <v>64.5</v>
      </c>
      <c r="F70" s="10">
        <v>57.5</v>
      </c>
      <c r="G70" s="10">
        <v>122</v>
      </c>
      <c r="H70" s="10">
        <v>77.67</v>
      </c>
      <c r="I70" s="19">
        <f>81.67/81.48*H70</f>
        <v>77.85111561119294</v>
      </c>
      <c r="J70" s="19">
        <f t="shared" si="2"/>
        <v>69.42555780559647</v>
      </c>
      <c r="K70" s="20" t="s">
        <v>216</v>
      </c>
      <c r="L70" s="10" t="s">
        <v>20</v>
      </c>
    </row>
    <row r="71" spans="1:12" ht="22.5" customHeight="1">
      <c r="A71" s="6">
        <v>68</v>
      </c>
      <c r="B71" s="7" t="s">
        <v>217</v>
      </c>
      <c r="C71" s="8" t="s">
        <v>218</v>
      </c>
      <c r="D71" s="22">
        <v>2</v>
      </c>
      <c r="E71" s="10">
        <v>52.5</v>
      </c>
      <c r="F71" s="10">
        <v>60</v>
      </c>
      <c r="G71" s="10">
        <v>112.5</v>
      </c>
      <c r="H71" s="10">
        <v>82.4</v>
      </c>
      <c r="I71" s="21">
        <f>81.67/81.72*H71</f>
        <v>82.34958394517867</v>
      </c>
      <c r="J71" s="21">
        <f t="shared" si="2"/>
        <v>69.29979197258933</v>
      </c>
      <c r="K71" s="20" t="s">
        <v>219</v>
      </c>
      <c r="L71" s="10" t="s">
        <v>20</v>
      </c>
    </row>
    <row r="72" spans="1:12" ht="22.5" customHeight="1">
      <c r="A72" s="28">
        <v>69</v>
      </c>
      <c r="B72" s="7" t="s">
        <v>220</v>
      </c>
      <c r="C72" s="8" t="s">
        <v>221</v>
      </c>
      <c r="D72" s="22">
        <v>2</v>
      </c>
      <c r="E72" s="10">
        <v>52.5</v>
      </c>
      <c r="F72" s="10">
        <v>57</v>
      </c>
      <c r="G72" s="10">
        <v>109.5</v>
      </c>
      <c r="H72" s="10">
        <v>83.83</v>
      </c>
      <c r="I72" s="21">
        <f>81.67/81.72*H72</f>
        <v>83.7787090063632</v>
      </c>
      <c r="J72" s="21">
        <f t="shared" si="2"/>
        <v>69.26435450318161</v>
      </c>
      <c r="K72" s="20" t="s">
        <v>222</v>
      </c>
      <c r="L72" s="10" t="s">
        <v>20</v>
      </c>
    </row>
    <row r="73" spans="1:12" ht="22.5" customHeight="1">
      <c r="A73" s="6">
        <v>70</v>
      </c>
      <c r="B73" s="7" t="s">
        <v>223</v>
      </c>
      <c r="C73" s="8" t="s">
        <v>224</v>
      </c>
      <c r="D73" s="22">
        <v>4</v>
      </c>
      <c r="E73" s="10">
        <v>53</v>
      </c>
      <c r="F73" s="10">
        <v>62</v>
      </c>
      <c r="G73" s="10">
        <v>115</v>
      </c>
      <c r="H73" s="10">
        <v>80.83</v>
      </c>
      <c r="I73" s="19">
        <f>81.67/81.48*H73</f>
        <v>81.01848429062346</v>
      </c>
      <c r="J73" s="19">
        <f t="shared" si="2"/>
        <v>69.25924214531173</v>
      </c>
      <c r="K73" s="20" t="s">
        <v>225</v>
      </c>
      <c r="L73" s="10" t="s">
        <v>20</v>
      </c>
    </row>
    <row r="74" spans="1:12" ht="22.5" customHeight="1">
      <c r="A74" s="28">
        <v>71</v>
      </c>
      <c r="B74" s="7" t="s">
        <v>226</v>
      </c>
      <c r="C74" s="8" t="s">
        <v>227</v>
      </c>
      <c r="D74" s="22">
        <v>2</v>
      </c>
      <c r="E74" s="10">
        <v>47</v>
      </c>
      <c r="F74" s="10">
        <v>64</v>
      </c>
      <c r="G74" s="10">
        <v>111</v>
      </c>
      <c r="H74" s="10">
        <v>82.93</v>
      </c>
      <c r="I74" s="21">
        <f>81.67/81.72*H74</f>
        <v>82.87925966715616</v>
      </c>
      <c r="J74" s="21">
        <f t="shared" si="2"/>
        <v>69.18962983357808</v>
      </c>
      <c r="K74" s="20" t="s">
        <v>228</v>
      </c>
      <c r="L74" s="10" t="s">
        <v>20</v>
      </c>
    </row>
    <row r="75" spans="1:12" ht="22.5" customHeight="1">
      <c r="A75" s="6">
        <v>72</v>
      </c>
      <c r="B75" s="7" t="s">
        <v>229</v>
      </c>
      <c r="C75" s="8" t="s">
        <v>230</v>
      </c>
      <c r="D75" s="22">
        <v>1</v>
      </c>
      <c r="E75" s="10">
        <v>54.5</v>
      </c>
      <c r="F75" s="10">
        <v>58.5</v>
      </c>
      <c r="G75" s="10">
        <v>113</v>
      </c>
      <c r="H75" s="10">
        <v>81</v>
      </c>
      <c r="I75" s="19">
        <f>81.67/80.85*H75</f>
        <v>81.82152133580706</v>
      </c>
      <c r="J75" s="19">
        <f t="shared" si="2"/>
        <v>69.16076066790353</v>
      </c>
      <c r="K75" s="20" t="s">
        <v>231</v>
      </c>
      <c r="L75" s="10" t="s">
        <v>20</v>
      </c>
    </row>
    <row r="76" spans="1:12" ht="22.5" customHeight="1">
      <c r="A76" s="28">
        <v>73</v>
      </c>
      <c r="B76" s="7" t="s">
        <v>232</v>
      </c>
      <c r="C76" s="8" t="s">
        <v>233</v>
      </c>
      <c r="D76" s="22">
        <v>2</v>
      </c>
      <c r="E76" s="10">
        <v>50</v>
      </c>
      <c r="F76" s="10">
        <v>63.5</v>
      </c>
      <c r="G76" s="10">
        <v>113.5</v>
      </c>
      <c r="H76" s="10">
        <v>81.37</v>
      </c>
      <c r="I76" s="21">
        <f>81.67/81.72*H76</f>
        <v>81.32021414586394</v>
      </c>
      <c r="J76" s="21">
        <f t="shared" si="2"/>
        <v>69.03510707293196</v>
      </c>
      <c r="K76" s="20" t="s">
        <v>234</v>
      </c>
      <c r="L76" s="10" t="s">
        <v>20</v>
      </c>
    </row>
    <row r="77" spans="1:12" ht="22.5" customHeight="1">
      <c r="A77" s="6">
        <v>74</v>
      </c>
      <c r="B77" s="7" t="s">
        <v>235</v>
      </c>
      <c r="C77" s="8" t="s">
        <v>236</v>
      </c>
      <c r="D77" s="22">
        <v>5</v>
      </c>
      <c r="E77" s="10">
        <v>55.5</v>
      </c>
      <c r="F77" s="10">
        <v>54.5</v>
      </c>
      <c r="G77" s="10">
        <v>110</v>
      </c>
      <c r="H77" s="10">
        <v>83.7</v>
      </c>
      <c r="I77" s="19">
        <f>81.67/82.39*H77</f>
        <v>82.96855200873892</v>
      </c>
      <c r="J77" s="19">
        <f t="shared" si="2"/>
        <v>68.98427600436946</v>
      </c>
      <c r="K77" s="20" t="s">
        <v>237</v>
      </c>
      <c r="L77" s="10" t="s">
        <v>20</v>
      </c>
    </row>
    <row r="78" spans="1:12" ht="22.5" customHeight="1">
      <c r="A78" s="28">
        <v>75</v>
      </c>
      <c r="B78" s="7" t="s">
        <v>238</v>
      </c>
      <c r="C78" s="8" t="s">
        <v>239</v>
      </c>
      <c r="D78" s="22">
        <v>1</v>
      </c>
      <c r="E78" s="10">
        <v>55.5</v>
      </c>
      <c r="F78" s="10">
        <v>65</v>
      </c>
      <c r="G78" s="10">
        <v>120.5</v>
      </c>
      <c r="H78" s="10">
        <v>76.67</v>
      </c>
      <c r="I78" s="19">
        <f>81.67/80.85*H78</f>
        <v>77.44760544217688</v>
      </c>
      <c r="J78" s="19">
        <f t="shared" si="2"/>
        <v>68.84880272108845</v>
      </c>
      <c r="K78" s="20" t="s">
        <v>240</v>
      </c>
      <c r="L78" s="10" t="s">
        <v>20</v>
      </c>
    </row>
    <row r="79" spans="1:12" ht="22.5" customHeight="1">
      <c r="A79" s="6">
        <v>76</v>
      </c>
      <c r="B79" s="7" t="s">
        <v>241</v>
      </c>
      <c r="C79" s="8" t="s">
        <v>242</v>
      </c>
      <c r="D79" s="22">
        <v>2</v>
      </c>
      <c r="E79" s="10">
        <v>57</v>
      </c>
      <c r="F79" s="10">
        <v>55</v>
      </c>
      <c r="G79" s="10">
        <v>112</v>
      </c>
      <c r="H79" s="10">
        <v>81.33</v>
      </c>
      <c r="I79" s="21">
        <f>81.67/81.72*H79</f>
        <v>81.28023861967695</v>
      </c>
      <c r="J79" s="21">
        <f t="shared" si="2"/>
        <v>68.64011930983847</v>
      </c>
      <c r="K79" s="20" t="s">
        <v>243</v>
      </c>
      <c r="L79" s="10" t="s">
        <v>20</v>
      </c>
    </row>
    <row r="80" spans="1:12" ht="22.5" customHeight="1">
      <c r="A80" s="28">
        <v>77</v>
      </c>
      <c r="B80" s="7" t="s">
        <v>244</v>
      </c>
      <c r="C80" s="8" t="s">
        <v>245</v>
      </c>
      <c r="D80" s="22">
        <v>5</v>
      </c>
      <c r="E80" s="10">
        <v>53</v>
      </c>
      <c r="F80" s="10">
        <v>61.5</v>
      </c>
      <c r="G80" s="10">
        <v>114.5</v>
      </c>
      <c r="H80" s="10">
        <v>80.73</v>
      </c>
      <c r="I80" s="19">
        <f>81.67/82.39*H80</f>
        <v>80.02450661488045</v>
      </c>
      <c r="J80" s="19">
        <f t="shared" si="2"/>
        <v>68.63725330744023</v>
      </c>
      <c r="K80" s="20" t="s">
        <v>246</v>
      </c>
      <c r="L80" s="10" t="s">
        <v>20</v>
      </c>
    </row>
    <row r="81" spans="1:12" ht="22.5" customHeight="1">
      <c r="A81" s="6">
        <v>78</v>
      </c>
      <c r="B81" s="7" t="s">
        <v>247</v>
      </c>
      <c r="C81" s="8" t="s">
        <v>248</v>
      </c>
      <c r="D81" s="22">
        <v>2</v>
      </c>
      <c r="E81" s="10">
        <v>45.5</v>
      </c>
      <c r="F81" s="10">
        <v>63</v>
      </c>
      <c r="G81" s="10">
        <v>108.5</v>
      </c>
      <c r="H81" s="10">
        <v>82.97</v>
      </c>
      <c r="I81" s="21">
        <f>81.67/81.72*H81</f>
        <v>82.91923519334313</v>
      </c>
      <c r="J81" s="21">
        <f t="shared" si="2"/>
        <v>68.58461759667156</v>
      </c>
      <c r="K81" s="20" t="s">
        <v>249</v>
      </c>
      <c r="L81" s="10" t="s">
        <v>20</v>
      </c>
    </row>
    <row r="82" spans="1:12" ht="22.5" customHeight="1">
      <c r="A82" s="28">
        <v>79</v>
      </c>
      <c r="B82" s="7" t="s">
        <v>250</v>
      </c>
      <c r="C82" s="8" t="s">
        <v>251</v>
      </c>
      <c r="D82" s="22">
        <v>1</v>
      </c>
      <c r="E82" s="10">
        <v>50.5</v>
      </c>
      <c r="F82" s="10">
        <v>59.5</v>
      </c>
      <c r="G82" s="10">
        <v>110</v>
      </c>
      <c r="H82" s="10">
        <v>81.33</v>
      </c>
      <c r="I82" s="19">
        <f>81.67/80.85*H82</f>
        <v>82.15486827458257</v>
      </c>
      <c r="J82" s="19">
        <f t="shared" si="2"/>
        <v>68.57743413729128</v>
      </c>
      <c r="K82" s="20" t="s">
        <v>252</v>
      </c>
      <c r="L82" s="10" t="s">
        <v>20</v>
      </c>
    </row>
    <row r="83" spans="1:12" ht="22.5" customHeight="1">
      <c r="A83" s="6">
        <v>80</v>
      </c>
      <c r="B83" s="7" t="s">
        <v>253</v>
      </c>
      <c r="C83" s="8" t="s">
        <v>254</v>
      </c>
      <c r="D83" s="22">
        <v>3</v>
      </c>
      <c r="E83" s="10">
        <v>47.5</v>
      </c>
      <c r="F83" s="10">
        <v>61.5</v>
      </c>
      <c r="G83" s="10">
        <v>109</v>
      </c>
      <c r="H83" s="10">
        <v>82.83</v>
      </c>
      <c r="I83" s="19">
        <f>81.67/81.87*H83</f>
        <v>82.62765481861487</v>
      </c>
      <c r="J83" s="19">
        <f t="shared" si="2"/>
        <v>68.56382740930744</v>
      </c>
      <c r="K83" s="20" t="s">
        <v>255</v>
      </c>
      <c r="L83" s="10" t="s">
        <v>20</v>
      </c>
    </row>
    <row r="84" spans="1:12" ht="22.5" customHeight="1">
      <c r="A84" s="28">
        <v>81</v>
      </c>
      <c r="B84" s="7" t="s">
        <v>256</v>
      </c>
      <c r="C84" s="8" t="s">
        <v>257</v>
      </c>
      <c r="D84" s="22">
        <v>5</v>
      </c>
      <c r="E84" s="10">
        <v>49</v>
      </c>
      <c r="F84" s="10">
        <v>60</v>
      </c>
      <c r="G84" s="10">
        <v>109</v>
      </c>
      <c r="H84" s="10">
        <v>83.2</v>
      </c>
      <c r="I84" s="19">
        <f>81.67/82.39*H84</f>
        <v>82.47292147105232</v>
      </c>
      <c r="J84" s="19">
        <f t="shared" si="2"/>
        <v>68.48646073552615</v>
      </c>
      <c r="K84" s="20" t="s">
        <v>258</v>
      </c>
      <c r="L84" s="10" t="s">
        <v>20</v>
      </c>
    </row>
    <row r="85" spans="1:12" ht="22.5" customHeight="1">
      <c r="A85" s="6">
        <v>82</v>
      </c>
      <c r="B85" s="7" t="s">
        <v>259</v>
      </c>
      <c r="C85" s="8" t="s">
        <v>260</v>
      </c>
      <c r="D85" s="22">
        <v>4</v>
      </c>
      <c r="E85" s="10">
        <v>49.5</v>
      </c>
      <c r="F85" s="10">
        <v>66.5</v>
      </c>
      <c r="G85" s="10">
        <v>116</v>
      </c>
      <c r="H85" s="10">
        <v>78.67</v>
      </c>
      <c r="I85" s="19">
        <f>81.67/81.48*H85</f>
        <v>78.85344747177221</v>
      </c>
      <c r="J85" s="19">
        <f t="shared" si="2"/>
        <v>68.4267237358861</v>
      </c>
      <c r="K85" s="20" t="s">
        <v>261</v>
      </c>
      <c r="L85" s="10" t="s">
        <v>20</v>
      </c>
    </row>
    <row r="86" spans="1:12" ht="22.5" customHeight="1">
      <c r="A86" s="28">
        <v>83</v>
      </c>
      <c r="B86" s="7" t="s">
        <v>262</v>
      </c>
      <c r="C86" s="8" t="s">
        <v>263</v>
      </c>
      <c r="D86" s="22">
        <v>1</v>
      </c>
      <c r="E86" s="10">
        <v>50</v>
      </c>
      <c r="F86" s="10">
        <v>64</v>
      </c>
      <c r="G86" s="10">
        <v>114</v>
      </c>
      <c r="H86" s="10">
        <v>78.83</v>
      </c>
      <c r="I86" s="19">
        <f>81.67/80.85*H86</f>
        <v>79.6295126777984</v>
      </c>
      <c r="J86" s="19">
        <f t="shared" si="2"/>
        <v>68.3147563388992</v>
      </c>
      <c r="K86" s="20" t="s">
        <v>264</v>
      </c>
      <c r="L86" s="10" t="s">
        <v>20</v>
      </c>
    </row>
    <row r="87" spans="1:12" ht="22.5" customHeight="1">
      <c r="A87" s="6">
        <v>84</v>
      </c>
      <c r="B87" s="7" t="s">
        <v>265</v>
      </c>
      <c r="C87" s="8" t="s">
        <v>266</v>
      </c>
      <c r="D87" s="22">
        <v>1</v>
      </c>
      <c r="E87" s="10">
        <v>43</v>
      </c>
      <c r="F87" s="10">
        <v>67</v>
      </c>
      <c r="G87" s="10">
        <v>110</v>
      </c>
      <c r="H87" s="10">
        <v>80.67</v>
      </c>
      <c r="I87" s="19">
        <f>81.67/80.85*H87</f>
        <v>81.48817439703154</v>
      </c>
      <c r="J87" s="19">
        <f t="shared" si="2"/>
        <v>68.24408719851577</v>
      </c>
      <c r="K87" s="20" t="s">
        <v>267</v>
      </c>
      <c r="L87" s="10" t="s">
        <v>20</v>
      </c>
    </row>
    <row r="88" spans="1:12" ht="22.5" customHeight="1">
      <c r="A88" s="28">
        <v>85</v>
      </c>
      <c r="B88" s="7" t="s">
        <v>268</v>
      </c>
      <c r="C88" s="8" t="s">
        <v>269</v>
      </c>
      <c r="D88" s="22">
        <v>2</v>
      </c>
      <c r="E88" s="10">
        <v>44.5</v>
      </c>
      <c r="F88" s="10">
        <v>63</v>
      </c>
      <c r="G88" s="10">
        <v>107.5</v>
      </c>
      <c r="H88" s="10">
        <v>82.63</v>
      </c>
      <c r="I88" s="21">
        <f>81.67/81.72*H88</f>
        <v>82.5794432207538</v>
      </c>
      <c r="J88" s="21">
        <f t="shared" si="2"/>
        <v>68.1647216103769</v>
      </c>
      <c r="K88" s="20" t="s">
        <v>270</v>
      </c>
      <c r="L88" s="10" t="s">
        <v>20</v>
      </c>
    </row>
    <row r="89" spans="1:12" ht="22.5" customHeight="1">
      <c r="A89" s="6">
        <v>86</v>
      </c>
      <c r="B89" s="7" t="s">
        <v>271</v>
      </c>
      <c r="C89" s="8" t="s">
        <v>272</v>
      </c>
      <c r="D89" s="22">
        <v>2</v>
      </c>
      <c r="E89" s="10">
        <v>50</v>
      </c>
      <c r="F89" s="10">
        <v>59.5</v>
      </c>
      <c r="G89" s="10">
        <v>109.5</v>
      </c>
      <c r="H89" s="10">
        <v>81.47</v>
      </c>
      <c r="I89" s="21">
        <f>81.67/81.72*H89</f>
        <v>81.42015296133138</v>
      </c>
      <c r="J89" s="21">
        <f t="shared" si="2"/>
        <v>68.08507648066569</v>
      </c>
      <c r="K89" s="20" t="s">
        <v>273</v>
      </c>
      <c r="L89" s="10" t="s">
        <v>20</v>
      </c>
    </row>
    <row r="90" spans="1:12" ht="22.5" customHeight="1">
      <c r="A90" s="28">
        <v>87</v>
      </c>
      <c r="B90" s="7" t="s">
        <v>274</v>
      </c>
      <c r="C90" s="8" t="s">
        <v>275</v>
      </c>
      <c r="D90" s="22">
        <v>1</v>
      </c>
      <c r="E90" s="10">
        <v>48</v>
      </c>
      <c r="F90" s="10">
        <v>63</v>
      </c>
      <c r="G90" s="10">
        <v>111</v>
      </c>
      <c r="H90" s="10">
        <v>79.83</v>
      </c>
      <c r="I90" s="19">
        <f>81.67/80.85*H90</f>
        <v>80.63965491651207</v>
      </c>
      <c r="J90" s="19">
        <f t="shared" si="2"/>
        <v>68.06982745825604</v>
      </c>
      <c r="K90" s="20" t="s">
        <v>276</v>
      </c>
      <c r="L90" s="10" t="s">
        <v>20</v>
      </c>
    </row>
    <row r="91" spans="1:12" ht="22.5" customHeight="1">
      <c r="A91" s="6">
        <v>88</v>
      </c>
      <c r="B91" s="7" t="s">
        <v>277</v>
      </c>
      <c r="C91" s="8" t="s">
        <v>278</v>
      </c>
      <c r="D91" s="22">
        <v>5</v>
      </c>
      <c r="E91" s="10">
        <v>56</v>
      </c>
      <c r="F91" s="10">
        <v>57.5</v>
      </c>
      <c r="G91" s="10">
        <v>113.5</v>
      </c>
      <c r="H91" s="10">
        <v>80</v>
      </c>
      <c r="I91" s="19">
        <f>81.67/82.39*H91</f>
        <v>79.30088602985799</v>
      </c>
      <c r="J91" s="19">
        <f t="shared" si="2"/>
        <v>68.025443014929</v>
      </c>
      <c r="K91" s="20" t="s">
        <v>279</v>
      </c>
      <c r="L91" s="10" t="s">
        <v>20</v>
      </c>
    </row>
    <row r="92" spans="1:12" ht="22.5" customHeight="1">
      <c r="A92" s="28">
        <v>89</v>
      </c>
      <c r="B92" s="7" t="s">
        <v>280</v>
      </c>
      <c r="C92" s="8" t="s">
        <v>281</v>
      </c>
      <c r="D92" s="22">
        <v>3</v>
      </c>
      <c r="E92" s="10">
        <v>49.5</v>
      </c>
      <c r="F92" s="10">
        <v>55</v>
      </c>
      <c r="G92" s="10">
        <v>104.5</v>
      </c>
      <c r="H92" s="10">
        <v>83.83</v>
      </c>
      <c r="I92" s="19">
        <f>81.67/81.87*H92</f>
        <v>83.6252119213387</v>
      </c>
      <c r="J92" s="19">
        <f t="shared" si="2"/>
        <v>67.93760596066934</v>
      </c>
      <c r="K92" s="20" t="s">
        <v>282</v>
      </c>
      <c r="L92" s="10" t="s">
        <v>207</v>
      </c>
    </row>
    <row r="93" spans="1:12" ht="22.5" customHeight="1">
      <c r="A93" s="6">
        <v>90</v>
      </c>
      <c r="B93" s="7" t="s">
        <v>283</v>
      </c>
      <c r="C93" s="8" t="s">
        <v>284</v>
      </c>
      <c r="D93" s="22">
        <v>2</v>
      </c>
      <c r="E93" s="10">
        <v>49.5</v>
      </c>
      <c r="F93" s="10">
        <v>56</v>
      </c>
      <c r="G93" s="10">
        <v>105.5</v>
      </c>
      <c r="H93" s="10">
        <v>83</v>
      </c>
      <c r="I93" s="21">
        <f>81.67/81.72*H93</f>
        <v>82.94921683798337</v>
      </c>
      <c r="J93" s="21">
        <f t="shared" si="2"/>
        <v>67.84960841899169</v>
      </c>
      <c r="K93" s="20" t="s">
        <v>285</v>
      </c>
      <c r="L93" s="10" t="s">
        <v>207</v>
      </c>
    </row>
    <row r="94" spans="1:12" ht="22.5" customHeight="1">
      <c r="A94" s="28">
        <v>91</v>
      </c>
      <c r="B94" s="7" t="s">
        <v>286</v>
      </c>
      <c r="C94" s="8" t="s">
        <v>287</v>
      </c>
      <c r="D94" s="22">
        <v>5</v>
      </c>
      <c r="E94" s="10">
        <v>47</v>
      </c>
      <c r="F94" s="10">
        <v>62.5</v>
      </c>
      <c r="G94" s="10">
        <v>109.5</v>
      </c>
      <c r="H94" s="10">
        <v>81.67</v>
      </c>
      <c r="I94" s="19">
        <f>81.67/82.39*H94</f>
        <v>80.95629202573129</v>
      </c>
      <c r="J94" s="19">
        <f t="shared" si="2"/>
        <v>67.85314601286564</v>
      </c>
      <c r="K94" s="20" t="s">
        <v>288</v>
      </c>
      <c r="L94" s="10" t="s">
        <v>207</v>
      </c>
    </row>
    <row r="95" spans="1:12" ht="22.5" customHeight="1">
      <c r="A95" s="6">
        <v>92</v>
      </c>
      <c r="B95" s="7" t="s">
        <v>289</v>
      </c>
      <c r="C95" s="8" t="s">
        <v>290</v>
      </c>
      <c r="D95" s="22">
        <v>4</v>
      </c>
      <c r="E95" s="10">
        <v>50.5</v>
      </c>
      <c r="F95" s="10">
        <v>61</v>
      </c>
      <c r="G95" s="10">
        <v>111.5</v>
      </c>
      <c r="H95" s="10">
        <v>79.67</v>
      </c>
      <c r="I95" s="19">
        <f>81.67/81.48*H95</f>
        <v>79.8557793323515</v>
      </c>
      <c r="J95" s="19">
        <f t="shared" si="2"/>
        <v>67.80288966617576</v>
      </c>
      <c r="K95" s="20" t="s">
        <v>291</v>
      </c>
      <c r="L95" s="10" t="s">
        <v>207</v>
      </c>
    </row>
    <row r="96" spans="1:12" ht="22.5" customHeight="1">
      <c r="A96" s="28">
        <v>93</v>
      </c>
      <c r="B96" s="7" t="s">
        <v>292</v>
      </c>
      <c r="C96" s="8" t="s">
        <v>293</v>
      </c>
      <c r="D96" s="22">
        <v>3</v>
      </c>
      <c r="E96" s="10">
        <v>49.5</v>
      </c>
      <c r="F96" s="10">
        <v>61.5</v>
      </c>
      <c r="G96" s="10">
        <v>111</v>
      </c>
      <c r="H96" s="10">
        <v>80</v>
      </c>
      <c r="I96" s="19">
        <f>81.67/81.87*H96</f>
        <v>79.80456821790644</v>
      </c>
      <c r="J96" s="19">
        <f t="shared" si="2"/>
        <v>67.65228410895321</v>
      </c>
      <c r="K96" s="20" t="s">
        <v>294</v>
      </c>
      <c r="L96" s="10" t="s">
        <v>207</v>
      </c>
    </row>
    <row r="97" spans="1:12" ht="22.5" customHeight="1">
      <c r="A97" s="6">
        <v>94</v>
      </c>
      <c r="B97" s="7" t="s">
        <v>295</v>
      </c>
      <c r="C97" s="8" t="s">
        <v>296</v>
      </c>
      <c r="D97" s="22">
        <v>4</v>
      </c>
      <c r="E97" s="10">
        <v>44.5</v>
      </c>
      <c r="F97" s="10">
        <v>63</v>
      </c>
      <c r="G97" s="10">
        <v>107.5</v>
      </c>
      <c r="H97" s="10">
        <v>81.33</v>
      </c>
      <c r="I97" s="19">
        <f>81.67/81.48*H97</f>
        <v>81.5196502209131</v>
      </c>
      <c r="J97" s="19">
        <f t="shared" si="2"/>
        <v>67.63482511045655</v>
      </c>
      <c r="K97" s="20" t="s">
        <v>297</v>
      </c>
      <c r="L97" s="10" t="s">
        <v>207</v>
      </c>
    </row>
    <row r="98" spans="1:12" ht="22.5" customHeight="1">
      <c r="A98" s="28">
        <v>95</v>
      </c>
      <c r="B98" s="7" t="s">
        <v>298</v>
      </c>
      <c r="C98" s="8" t="s">
        <v>299</v>
      </c>
      <c r="D98" s="22">
        <v>4</v>
      </c>
      <c r="E98" s="10">
        <v>51.5</v>
      </c>
      <c r="F98" s="10">
        <v>56</v>
      </c>
      <c r="G98" s="10">
        <v>107.5</v>
      </c>
      <c r="H98" s="10">
        <v>81.33</v>
      </c>
      <c r="I98" s="19">
        <f>81.67/81.48*H98</f>
        <v>81.5196502209131</v>
      </c>
      <c r="J98" s="19">
        <f t="shared" si="2"/>
        <v>67.63482511045655</v>
      </c>
      <c r="K98" s="20" t="s">
        <v>300</v>
      </c>
      <c r="L98" s="10" t="s">
        <v>207</v>
      </c>
    </row>
    <row r="99" spans="1:12" ht="22.5" customHeight="1">
      <c r="A99" s="6">
        <v>96</v>
      </c>
      <c r="B99" s="7" t="s">
        <v>301</v>
      </c>
      <c r="C99" s="8" t="s">
        <v>302</v>
      </c>
      <c r="D99" s="22">
        <v>5</v>
      </c>
      <c r="E99" s="10">
        <v>48.5</v>
      </c>
      <c r="F99" s="10">
        <v>62</v>
      </c>
      <c r="G99" s="10">
        <v>110.5</v>
      </c>
      <c r="H99" s="10">
        <v>80.27</v>
      </c>
      <c r="I99" s="19">
        <f>81.67/82.39*H99</f>
        <v>79.56852652020876</v>
      </c>
      <c r="J99" s="19">
        <f t="shared" si="2"/>
        <v>67.40926326010438</v>
      </c>
      <c r="K99" s="20" t="s">
        <v>303</v>
      </c>
      <c r="L99" s="10" t="s">
        <v>207</v>
      </c>
    </row>
    <row r="100" spans="1:12" ht="22.5" customHeight="1">
      <c r="A100" s="28">
        <v>97</v>
      </c>
      <c r="B100" s="7" t="s">
        <v>304</v>
      </c>
      <c r="C100" s="8" t="s">
        <v>305</v>
      </c>
      <c r="D100" s="22">
        <v>2</v>
      </c>
      <c r="E100" s="10">
        <v>55</v>
      </c>
      <c r="F100" s="10">
        <v>52.5</v>
      </c>
      <c r="G100" s="10">
        <v>107.5</v>
      </c>
      <c r="H100" s="10">
        <v>80.77</v>
      </c>
      <c r="I100" s="21">
        <f>81.67/81.72*H100</f>
        <v>80.72058125305924</v>
      </c>
      <c r="J100" s="21">
        <f aca="true" t="shared" si="3" ref="J100:J120">G100/4+I100/2</f>
        <v>67.23529062652962</v>
      </c>
      <c r="K100" s="20" t="s">
        <v>306</v>
      </c>
      <c r="L100" s="10" t="s">
        <v>207</v>
      </c>
    </row>
    <row r="101" spans="1:12" ht="22.5" customHeight="1">
      <c r="A101" s="6">
        <v>98</v>
      </c>
      <c r="B101" s="7" t="s">
        <v>307</v>
      </c>
      <c r="C101" s="8" t="s">
        <v>308</v>
      </c>
      <c r="D101" s="22">
        <v>4</v>
      </c>
      <c r="E101" s="10">
        <v>59</v>
      </c>
      <c r="F101" s="10">
        <v>50.5</v>
      </c>
      <c r="G101" s="10">
        <v>109.5</v>
      </c>
      <c r="H101" s="10">
        <v>79.33</v>
      </c>
      <c r="I101" s="19">
        <f>81.67/81.48*H101</f>
        <v>79.51498649975454</v>
      </c>
      <c r="J101" s="19">
        <f t="shared" si="3"/>
        <v>67.13249324987727</v>
      </c>
      <c r="K101" s="20" t="s">
        <v>309</v>
      </c>
      <c r="L101" s="10" t="s">
        <v>207</v>
      </c>
    </row>
    <row r="102" spans="1:12" ht="22.5" customHeight="1">
      <c r="A102" s="28">
        <v>99</v>
      </c>
      <c r="B102" s="7" t="s">
        <v>310</v>
      </c>
      <c r="C102" s="8" t="s">
        <v>311</v>
      </c>
      <c r="D102" s="22">
        <v>1</v>
      </c>
      <c r="E102" s="10">
        <v>44.5</v>
      </c>
      <c r="F102" s="10">
        <v>61.5</v>
      </c>
      <c r="G102" s="10">
        <v>106</v>
      </c>
      <c r="H102" s="10">
        <v>80.33</v>
      </c>
      <c r="I102" s="19">
        <f>81.67/80.85*H102</f>
        <v>81.1447260358689</v>
      </c>
      <c r="J102" s="19">
        <f t="shared" si="3"/>
        <v>67.07236301793445</v>
      </c>
      <c r="K102" s="20" t="s">
        <v>312</v>
      </c>
      <c r="L102" s="10" t="s">
        <v>207</v>
      </c>
    </row>
    <row r="103" spans="1:12" ht="22.5" customHeight="1">
      <c r="A103" s="6">
        <v>100</v>
      </c>
      <c r="B103" s="7" t="s">
        <v>313</v>
      </c>
      <c r="C103" s="8" t="s">
        <v>314</v>
      </c>
      <c r="D103" s="22">
        <v>3</v>
      </c>
      <c r="E103" s="10">
        <v>46</v>
      </c>
      <c r="F103" s="10">
        <v>59.5</v>
      </c>
      <c r="G103" s="10">
        <v>105.5</v>
      </c>
      <c r="H103" s="10">
        <v>81.5</v>
      </c>
      <c r="I103" s="19">
        <f>81.67/81.87*H103</f>
        <v>81.30090387199218</v>
      </c>
      <c r="J103" s="19">
        <f t="shared" si="3"/>
        <v>67.02545193599609</v>
      </c>
      <c r="K103" s="20" t="s">
        <v>315</v>
      </c>
      <c r="L103" s="10" t="s">
        <v>207</v>
      </c>
    </row>
    <row r="104" spans="1:12" ht="22.5" customHeight="1">
      <c r="A104" s="28">
        <v>101</v>
      </c>
      <c r="B104" s="7" t="s">
        <v>316</v>
      </c>
      <c r="C104" s="8" t="s">
        <v>317</v>
      </c>
      <c r="D104" s="22">
        <v>1</v>
      </c>
      <c r="E104" s="10">
        <v>46</v>
      </c>
      <c r="F104" s="10">
        <v>64.5</v>
      </c>
      <c r="G104" s="10">
        <v>110.5</v>
      </c>
      <c r="H104" s="10">
        <v>78</v>
      </c>
      <c r="I104" s="19">
        <f>81.67/80.85*H104</f>
        <v>78.79109461966605</v>
      </c>
      <c r="J104" s="19">
        <f t="shared" si="3"/>
        <v>67.02054730983303</v>
      </c>
      <c r="K104" s="20" t="s">
        <v>318</v>
      </c>
      <c r="L104" s="10" t="s">
        <v>207</v>
      </c>
    </row>
    <row r="105" spans="1:12" ht="22.5" customHeight="1">
      <c r="A105" s="6">
        <v>102</v>
      </c>
      <c r="B105" s="11" t="s">
        <v>319</v>
      </c>
      <c r="C105" s="12" t="s">
        <v>320</v>
      </c>
      <c r="D105" s="27">
        <v>4</v>
      </c>
      <c r="E105" s="11">
        <v>45.5</v>
      </c>
      <c r="F105" s="11">
        <v>56</v>
      </c>
      <c r="G105" s="11">
        <v>101.5</v>
      </c>
      <c r="H105" s="10">
        <v>83</v>
      </c>
      <c r="I105" s="19">
        <f>81.67/81.48*H105</f>
        <v>83.19354442808051</v>
      </c>
      <c r="J105" s="19">
        <f t="shared" si="3"/>
        <v>66.97177221404026</v>
      </c>
      <c r="K105" s="20" t="s">
        <v>321</v>
      </c>
      <c r="L105" s="10" t="s">
        <v>207</v>
      </c>
    </row>
    <row r="106" spans="1:12" ht="22.5" customHeight="1">
      <c r="A106" s="28">
        <v>103</v>
      </c>
      <c r="B106" s="11" t="s">
        <v>322</v>
      </c>
      <c r="C106" s="12" t="s">
        <v>323</v>
      </c>
      <c r="D106" s="27">
        <v>2</v>
      </c>
      <c r="E106" s="11">
        <v>39</v>
      </c>
      <c r="F106" s="11">
        <v>65</v>
      </c>
      <c r="G106" s="11">
        <v>104</v>
      </c>
      <c r="H106" s="10">
        <v>81.6</v>
      </c>
      <c r="I106" s="21">
        <f>81.67/81.72*H106</f>
        <v>81.55007342143907</v>
      </c>
      <c r="J106" s="21">
        <f t="shared" si="3"/>
        <v>66.77503671071953</v>
      </c>
      <c r="K106" s="20" t="s">
        <v>324</v>
      </c>
      <c r="L106" s="10" t="s">
        <v>207</v>
      </c>
    </row>
    <row r="107" spans="1:12" ht="22.5" customHeight="1">
      <c r="A107" s="6">
        <v>104</v>
      </c>
      <c r="B107" s="7" t="s">
        <v>325</v>
      </c>
      <c r="C107" s="8" t="s">
        <v>326</v>
      </c>
      <c r="D107" s="22">
        <v>2</v>
      </c>
      <c r="E107" s="10">
        <v>48.5</v>
      </c>
      <c r="F107" s="10">
        <v>60</v>
      </c>
      <c r="G107" s="10">
        <v>108.5</v>
      </c>
      <c r="H107" s="10">
        <v>79.23</v>
      </c>
      <c r="I107" s="21">
        <f>81.67/81.72*H107</f>
        <v>79.18152349486051</v>
      </c>
      <c r="J107" s="21">
        <f t="shared" si="3"/>
        <v>66.71576174743026</v>
      </c>
      <c r="K107" s="20" t="s">
        <v>327</v>
      </c>
      <c r="L107" s="10" t="s">
        <v>207</v>
      </c>
    </row>
    <row r="108" spans="1:12" ht="22.5" customHeight="1">
      <c r="A108" s="28">
        <v>105</v>
      </c>
      <c r="B108" s="11" t="s">
        <v>328</v>
      </c>
      <c r="C108" s="12" t="s">
        <v>329</v>
      </c>
      <c r="D108" s="27">
        <v>1</v>
      </c>
      <c r="E108" s="11">
        <v>46.5</v>
      </c>
      <c r="F108" s="11">
        <v>56.5</v>
      </c>
      <c r="G108" s="11">
        <v>103</v>
      </c>
      <c r="H108" s="10">
        <v>80.83</v>
      </c>
      <c r="I108" s="19">
        <f>81.67/80.85*H108</f>
        <v>81.64979715522573</v>
      </c>
      <c r="J108" s="19">
        <f t="shared" si="3"/>
        <v>66.57489857761286</v>
      </c>
      <c r="K108" s="20" t="s">
        <v>330</v>
      </c>
      <c r="L108" s="10" t="s">
        <v>207</v>
      </c>
    </row>
    <row r="109" spans="1:12" ht="22.5" customHeight="1">
      <c r="A109" s="6">
        <v>106</v>
      </c>
      <c r="B109" s="7" t="s">
        <v>331</v>
      </c>
      <c r="C109" s="8" t="s">
        <v>332</v>
      </c>
      <c r="D109" s="22">
        <v>1</v>
      </c>
      <c r="E109" s="10">
        <v>47</v>
      </c>
      <c r="F109" s="10">
        <v>59.5</v>
      </c>
      <c r="G109" s="10">
        <v>106.5</v>
      </c>
      <c r="H109" s="10">
        <v>79</v>
      </c>
      <c r="I109" s="19">
        <f>81.67/80.85*H109</f>
        <v>79.80123685837972</v>
      </c>
      <c r="J109" s="19">
        <f t="shared" si="3"/>
        <v>66.52561842918986</v>
      </c>
      <c r="K109" s="20" t="s">
        <v>333</v>
      </c>
      <c r="L109" s="10" t="s">
        <v>207</v>
      </c>
    </row>
    <row r="110" spans="1:12" ht="22.5" customHeight="1">
      <c r="A110" s="28">
        <v>107</v>
      </c>
      <c r="B110" s="11" t="s">
        <v>334</v>
      </c>
      <c r="C110" s="12" t="s">
        <v>335</v>
      </c>
      <c r="D110" s="27">
        <v>3</v>
      </c>
      <c r="E110" s="11">
        <v>46.5</v>
      </c>
      <c r="F110" s="11">
        <v>54</v>
      </c>
      <c r="G110" s="11">
        <v>100.5</v>
      </c>
      <c r="H110" s="10">
        <v>82.67</v>
      </c>
      <c r="I110" s="19">
        <f>81.67/81.87*H110</f>
        <v>82.46804568217907</v>
      </c>
      <c r="J110" s="19">
        <f t="shared" si="3"/>
        <v>66.35902284108954</v>
      </c>
      <c r="K110" s="20" t="s">
        <v>336</v>
      </c>
      <c r="L110" s="10" t="s">
        <v>207</v>
      </c>
    </row>
    <row r="111" spans="1:12" ht="22.5" customHeight="1">
      <c r="A111" s="6">
        <v>108</v>
      </c>
      <c r="B111" s="7" t="s">
        <v>337</v>
      </c>
      <c r="C111" s="8" t="s">
        <v>338</v>
      </c>
      <c r="D111" s="22">
        <v>3</v>
      </c>
      <c r="E111" s="10">
        <v>56</v>
      </c>
      <c r="F111" s="10">
        <v>50.5</v>
      </c>
      <c r="G111" s="10">
        <v>106.5</v>
      </c>
      <c r="H111" s="10">
        <v>79.67</v>
      </c>
      <c r="I111" s="19">
        <f>81.67/81.87*H111</f>
        <v>79.47537437400757</v>
      </c>
      <c r="J111" s="19">
        <f t="shared" si="3"/>
        <v>66.36268718700379</v>
      </c>
      <c r="K111" s="20" t="s">
        <v>339</v>
      </c>
      <c r="L111" s="10" t="s">
        <v>207</v>
      </c>
    </row>
    <row r="112" spans="1:12" ht="22.5" customHeight="1">
      <c r="A112" s="28">
        <v>109</v>
      </c>
      <c r="B112" s="11" t="s">
        <v>340</v>
      </c>
      <c r="C112" s="12" t="s">
        <v>341</v>
      </c>
      <c r="D112" s="27">
        <v>2</v>
      </c>
      <c r="E112" s="11">
        <v>43</v>
      </c>
      <c r="F112" s="11">
        <v>57.5</v>
      </c>
      <c r="G112" s="11">
        <v>100.5</v>
      </c>
      <c r="H112" s="10">
        <v>82.5</v>
      </c>
      <c r="I112" s="21">
        <f>81.67/81.72*H112</f>
        <v>82.44952276064612</v>
      </c>
      <c r="J112" s="21">
        <f t="shared" si="3"/>
        <v>66.34976138032306</v>
      </c>
      <c r="K112" s="20" t="s">
        <v>342</v>
      </c>
      <c r="L112" s="10" t="s">
        <v>207</v>
      </c>
    </row>
    <row r="113" spans="1:12" ht="22.5" customHeight="1">
      <c r="A113" s="6">
        <v>110</v>
      </c>
      <c r="B113" s="7" t="s">
        <v>343</v>
      </c>
      <c r="C113" s="8" t="s">
        <v>344</v>
      </c>
      <c r="D113" s="22">
        <v>5</v>
      </c>
      <c r="E113" s="10">
        <v>46.5</v>
      </c>
      <c r="F113" s="10">
        <v>59</v>
      </c>
      <c r="G113" s="10">
        <v>105.5</v>
      </c>
      <c r="H113" s="10">
        <v>80.47</v>
      </c>
      <c r="I113" s="19">
        <f>81.67/82.39*H113</f>
        <v>79.76677873528341</v>
      </c>
      <c r="J113" s="19">
        <f t="shared" si="3"/>
        <v>66.25838936764171</v>
      </c>
      <c r="K113" s="20" t="s">
        <v>345</v>
      </c>
      <c r="L113" s="10" t="s">
        <v>207</v>
      </c>
    </row>
    <row r="114" spans="1:12" ht="22.5" customHeight="1">
      <c r="A114" s="28">
        <v>111</v>
      </c>
      <c r="B114" s="7" t="s">
        <v>346</v>
      </c>
      <c r="C114" s="8" t="s">
        <v>347</v>
      </c>
      <c r="D114" s="22">
        <v>4</v>
      </c>
      <c r="E114" s="10">
        <v>50</v>
      </c>
      <c r="F114" s="10">
        <v>54.5</v>
      </c>
      <c r="G114" s="10">
        <v>104.5</v>
      </c>
      <c r="H114" s="10">
        <v>80</v>
      </c>
      <c r="I114" s="19">
        <f>81.67/81.48*H114</f>
        <v>80.18654884634266</v>
      </c>
      <c r="J114" s="19">
        <f t="shared" si="3"/>
        <v>66.21827442317132</v>
      </c>
      <c r="K114" s="20" t="s">
        <v>348</v>
      </c>
      <c r="L114" s="10" t="s">
        <v>207</v>
      </c>
    </row>
    <row r="115" spans="1:12" ht="22.5" customHeight="1">
      <c r="A115" s="6">
        <v>112</v>
      </c>
      <c r="B115" s="11" t="s">
        <v>349</v>
      </c>
      <c r="C115" s="12" t="s">
        <v>350</v>
      </c>
      <c r="D115" s="27">
        <v>5</v>
      </c>
      <c r="E115" s="11">
        <v>52.5</v>
      </c>
      <c r="F115" s="11">
        <v>50</v>
      </c>
      <c r="G115" s="11">
        <v>102.5</v>
      </c>
      <c r="H115" s="10">
        <v>81.6</v>
      </c>
      <c r="I115" s="19">
        <f>81.67/82.39*H115</f>
        <v>80.88690375045515</v>
      </c>
      <c r="J115" s="19">
        <f t="shared" si="3"/>
        <v>66.06845187522757</v>
      </c>
      <c r="K115" s="20" t="s">
        <v>351</v>
      </c>
      <c r="L115" s="10" t="s">
        <v>207</v>
      </c>
    </row>
    <row r="116" spans="1:12" ht="22.5" customHeight="1">
      <c r="A116" s="28">
        <v>113</v>
      </c>
      <c r="B116" s="7" t="s">
        <v>352</v>
      </c>
      <c r="C116" s="8" t="s">
        <v>353</v>
      </c>
      <c r="D116" s="22">
        <v>3</v>
      </c>
      <c r="E116" s="10">
        <v>47.5</v>
      </c>
      <c r="F116" s="10">
        <v>57.5</v>
      </c>
      <c r="G116" s="10">
        <v>105</v>
      </c>
      <c r="H116" s="10">
        <v>79.83</v>
      </c>
      <c r="I116" s="19">
        <f>81.67/81.87*H116</f>
        <v>79.63498351044339</v>
      </c>
      <c r="J116" s="19">
        <f t="shared" si="3"/>
        <v>66.0674917552217</v>
      </c>
      <c r="K116" s="20" t="s">
        <v>354</v>
      </c>
      <c r="L116" s="10" t="s">
        <v>207</v>
      </c>
    </row>
    <row r="117" spans="1:12" ht="22.5" customHeight="1">
      <c r="A117" s="6">
        <v>114</v>
      </c>
      <c r="B117" s="11" t="s">
        <v>355</v>
      </c>
      <c r="C117" s="12" t="s">
        <v>356</v>
      </c>
      <c r="D117" s="27">
        <v>3</v>
      </c>
      <c r="E117" s="11">
        <v>46.5</v>
      </c>
      <c r="F117" s="11">
        <v>56.5</v>
      </c>
      <c r="G117" s="11">
        <v>103</v>
      </c>
      <c r="H117" s="10">
        <v>80</v>
      </c>
      <c r="I117" s="19">
        <f>81.67/81.87*H117</f>
        <v>79.80456821790644</v>
      </c>
      <c r="J117" s="19">
        <f t="shared" si="3"/>
        <v>65.65228410895321</v>
      </c>
      <c r="K117" s="20" t="s">
        <v>357</v>
      </c>
      <c r="L117" s="10" t="s">
        <v>207</v>
      </c>
    </row>
    <row r="118" spans="1:12" ht="22.5" customHeight="1">
      <c r="A118" s="28">
        <v>115</v>
      </c>
      <c r="B118" s="7" t="s">
        <v>358</v>
      </c>
      <c r="C118" s="8" t="s">
        <v>359</v>
      </c>
      <c r="D118" s="22">
        <v>5</v>
      </c>
      <c r="E118" s="10">
        <v>52</v>
      </c>
      <c r="F118" s="10">
        <v>52.5</v>
      </c>
      <c r="G118" s="10">
        <v>104.5</v>
      </c>
      <c r="H118" s="10">
        <v>78.6</v>
      </c>
      <c r="I118" s="19">
        <f>81.67/82.39*H118</f>
        <v>77.91312052433547</v>
      </c>
      <c r="J118" s="19">
        <f t="shared" si="3"/>
        <v>65.08156026216773</v>
      </c>
      <c r="K118" s="20" t="s">
        <v>360</v>
      </c>
      <c r="L118" s="10" t="s">
        <v>207</v>
      </c>
    </row>
    <row r="119" spans="1:12" ht="22.5" customHeight="1">
      <c r="A119" s="6">
        <v>116</v>
      </c>
      <c r="B119" s="11" t="s">
        <v>361</v>
      </c>
      <c r="C119" s="12" t="s">
        <v>362</v>
      </c>
      <c r="D119" s="27">
        <v>4</v>
      </c>
      <c r="E119" s="11">
        <v>43.5</v>
      </c>
      <c r="F119" s="11">
        <v>58</v>
      </c>
      <c r="G119" s="11">
        <v>101.5</v>
      </c>
      <c r="H119" s="10">
        <v>76.67</v>
      </c>
      <c r="I119" s="19">
        <f>81.67/81.48*H119</f>
        <v>76.84878375061365</v>
      </c>
      <c r="J119" s="19">
        <f t="shared" si="3"/>
        <v>63.799391875306824</v>
      </c>
      <c r="K119" s="20" t="s">
        <v>363</v>
      </c>
      <c r="L119" s="10" t="s">
        <v>207</v>
      </c>
    </row>
    <row r="120" spans="1:12" ht="22.5" customHeight="1">
      <c r="A120" s="28">
        <v>117</v>
      </c>
      <c r="B120" s="11" t="s">
        <v>364</v>
      </c>
      <c r="C120" s="12" t="s">
        <v>365</v>
      </c>
      <c r="D120" s="27">
        <v>5</v>
      </c>
      <c r="E120" s="11">
        <v>46.5</v>
      </c>
      <c r="F120" s="11">
        <v>55.5</v>
      </c>
      <c r="G120" s="11">
        <v>102</v>
      </c>
      <c r="H120" s="10">
        <v>77</v>
      </c>
      <c r="I120" s="19">
        <f>81.67/82.39*H120</f>
        <v>76.32710280373833</v>
      </c>
      <c r="J120" s="19">
        <f t="shared" si="3"/>
        <v>63.663551401869164</v>
      </c>
      <c r="K120" s="20" t="s">
        <v>366</v>
      </c>
      <c r="L120" s="10" t="s">
        <v>207</v>
      </c>
    </row>
  </sheetData>
  <mergeCells count="10">
    <mergeCell ref="A1:L1"/>
    <mergeCell ref="E2:G2"/>
    <mergeCell ref="H2:I2"/>
    <mergeCell ref="A2:A3"/>
    <mergeCell ref="B2:B3"/>
    <mergeCell ref="C2:C3"/>
    <mergeCell ref="D2:D3"/>
    <mergeCell ref="J2:J3"/>
    <mergeCell ref="K2:K3"/>
    <mergeCell ref="L2:L3"/>
  </mergeCells>
  <printOptions/>
  <pageMargins left="0.6299212598425197" right="0.62992125984251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N53" sqref="N53"/>
    </sheetView>
  </sheetViews>
  <sheetFormatPr defaultColWidth="9.00390625" defaultRowHeight="18" customHeight="1"/>
  <cols>
    <col min="1" max="1" width="4.00390625" style="1" customWidth="1"/>
    <col min="2" max="2" width="6.875" style="1" customWidth="1"/>
    <col min="3" max="3" width="10.375" style="1" customWidth="1"/>
    <col min="4" max="4" width="5.25390625" style="1" customWidth="1"/>
    <col min="5" max="8" width="6.875" style="1" customWidth="1"/>
    <col min="9" max="10" width="6.875" style="3" customWidth="1"/>
    <col min="11" max="11" width="4.875" style="4" customWidth="1"/>
    <col min="12" max="12" width="11.25390625" style="1" customWidth="1"/>
    <col min="13" max="239" width="9.00390625" style="1" customWidth="1"/>
  </cols>
  <sheetData>
    <row r="1" spans="1:12" ht="18" customHeight="1">
      <c r="A1" s="46" t="s">
        <v>603</v>
      </c>
      <c r="B1" s="46"/>
      <c r="C1" s="46"/>
      <c r="D1" s="46"/>
      <c r="E1" s="46"/>
      <c r="F1" s="46"/>
      <c r="G1" s="46"/>
      <c r="H1" s="46"/>
      <c r="I1" s="47"/>
      <c r="J1" s="47"/>
      <c r="K1" s="48"/>
      <c r="L1" s="46"/>
    </row>
    <row r="2" spans="1:12" ht="22.5" customHeight="1">
      <c r="A2" s="41" t="s">
        <v>0</v>
      </c>
      <c r="B2" s="41" t="s">
        <v>1</v>
      </c>
      <c r="C2" s="42" t="s">
        <v>2</v>
      </c>
      <c r="D2" s="42" t="s">
        <v>3</v>
      </c>
      <c r="E2" s="39" t="s">
        <v>4</v>
      </c>
      <c r="F2" s="39"/>
      <c r="G2" s="39"/>
      <c r="H2" s="39" t="s">
        <v>5</v>
      </c>
      <c r="I2" s="40"/>
      <c r="J2" s="40" t="s">
        <v>6</v>
      </c>
      <c r="K2" s="44" t="s">
        <v>7</v>
      </c>
      <c r="L2" s="41" t="s">
        <v>8</v>
      </c>
    </row>
    <row r="3" spans="1:12" ht="22.5" customHeight="1">
      <c r="A3" s="41"/>
      <c r="B3" s="41"/>
      <c r="C3" s="42"/>
      <c r="D3" s="42"/>
      <c r="E3" s="5" t="s">
        <v>9</v>
      </c>
      <c r="F3" s="5" t="s">
        <v>10</v>
      </c>
      <c r="G3" s="5" t="s">
        <v>11</v>
      </c>
      <c r="H3" s="5" t="s">
        <v>12</v>
      </c>
      <c r="I3" s="18" t="s">
        <v>13</v>
      </c>
      <c r="J3" s="43"/>
      <c r="K3" s="45"/>
      <c r="L3" s="41"/>
    </row>
    <row r="4" spans="1:12" ht="18" customHeight="1">
      <c r="A4" s="6">
        <v>1</v>
      </c>
      <c r="B4" s="7" t="s">
        <v>367</v>
      </c>
      <c r="C4" s="8" t="s">
        <v>368</v>
      </c>
      <c r="D4" s="22">
        <v>8</v>
      </c>
      <c r="E4" s="10">
        <v>73</v>
      </c>
      <c r="F4" s="10">
        <v>53</v>
      </c>
      <c r="G4" s="10">
        <v>126</v>
      </c>
      <c r="H4" s="10">
        <v>81.17</v>
      </c>
      <c r="I4" s="19">
        <f>80.24/79.53*H4</f>
        <v>81.89464101596882</v>
      </c>
      <c r="J4" s="19">
        <f aca="true" t="shared" si="0" ref="J4:J35">G4/4+I4/2</f>
        <v>72.44732050798441</v>
      </c>
      <c r="K4" s="20">
        <v>1</v>
      </c>
      <c r="L4" s="10" t="s">
        <v>16</v>
      </c>
    </row>
    <row r="5" spans="1:12" ht="18" customHeight="1">
      <c r="A5" s="6">
        <v>2</v>
      </c>
      <c r="B5" s="7" t="s">
        <v>369</v>
      </c>
      <c r="C5" s="8" t="s">
        <v>370</v>
      </c>
      <c r="D5" s="22">
        <v>8</v>
      </c>
      <c r="E5" s="10">
        <v>72</v>
      </c>
      <c r="F5" s="10">
        <v>41.5</v>
      </c>
      <c r="G5" s="10">
        <v>113.5</v>
      </c>
      <c r="H5" s="10">
        <v>86</v>
      </c>
      <c r="I5" s="19">
        <f>80.24/79.53*H5</f>
        <v>86.76776059348674</v>
      </c>
      <c r="J5" s="19">
        <f t="shared" si="0"/>
        <v>71.75888029674337</v>
      </c>
      <c r="K5" s="20" t="s">
        <v>19</v>
      </c>
      <c r="L5" s="10" t="s">
        <v>20</v>
      </c>
    </row>
    <row r="6" spans="1:12" ht="18" customHeight="1">
      <c r="A6" s="6">
        <v>3</v>
      </c>
      <c r="B6" s="7" t="s">
        <v>371</v>
      </c>
      <c r="C6" s="8" t="s">
        <v>372</v>
      </c>
      <c r="D6" s="22">
        <v>8</v>
      </c>
      <c r="E6" s="10">
        <v>73</v>
      </c>
      <c r="F6" s="10">
        <v>41.5</v>
      </c>
      <c r="G6" s="10">
        <v>114.5</v>
      </c>
      <c r="H6" s="10">
        <v>83.17</v>
      </c>
      <c r="I6" s="19">
        <f>80.24/79.53*H6</f>
        <v>83.91249591349177</v>
      </c>
      <c r="J6" s="19">
        <f t="shared" si="0"/>
        <v>70.58124795674588</v>
      </c>
      <c r="K6" s="20" t="s">
        <v>23</v>
      </c>
      <c r="L6" s="10" t="s">
        <v>20</v>
      </c>
    </row>
    <row r="7" spans="1:12" ht="18" customHeight="1">
      <c r="A7" s="6">
        <v>4</v>
      </c>
      <c r="B7" s="7" t="s">
        <v>373</v>
      </c>
      <c r="C7" s="8" t="s">
        <v>374</v>
      </c>
      <c r="D7" s="22">
        <v>7</v>
      </c>
      <c r="E7" s="10">
        <v>68</v>
      </c>
      <c r="F7" s="10">
        <v>43</v>
      </c>
      <c r="G7" s="10">
        <v>111</v>
      </c>
      <c r="H7" s="10">
        <v>85.67</v>
      </c>
      <c r="I7" s="19">
        <f>80.24/80.51*H7</f>
        <v>85.38269531735187</v>
      </c>
      <c r="J7" s="19">
        <f t="shared" si="0"/>
        <v>70.44134765867594</v>
      </c>
      <c r="K7" s="20" t="s">
        <v>26</v>
      </c>
      <c r="L7" s="10" t="s">
        <v>20</v>
      </c>
    </row>
    <row r="8" spans="1:12" ht="18" customHeight="1">
      <c r="A8" s="6">
        <v>5</v>
      </c>
      <c r="B8" s="7" t="s">
        <v>375</v>
      </c>
      <c r="C8" s="8" t="s">
        <v>376</v>
      </c>
      <c r="D8" s="22">
        <v>9</v>
      </c>
      <c r="E8" s="10">
        <v>62</v>
      </c>
      <c r="F8" s="10">
        <v>32.5</v>
      </c>
      <c r="G8" s="10">
        <v>94.5</v>
      </c>
      <c r="H8" s="10">
        <v>89</v>
      </c>
      <c r="I8" s="19">
        <f>80.24/80.7*H8</f>
        <v>88.49268897149938</v>
      </c>
      <c r="J8" s="19">
        <f t="shared" si="0"/>
        <v>67.87134448574969</v>
      </c>
      <c r="K8" s="20" t="s">
        <v>29</v>
      </c>
      <c r="L8" s="10" t="s">
        <v>20</v>
      </c>
    </row>
    <row r="9" spans="1:12" ht="18" customHeight="1">
      <c r="A9" s="6">
        <v>6</v>
      </c>
      <c r="B9" s="7" t="s">
        <v>377</v>
      </c>
      <c r="C9" s="8" t="s">
        <v>378</v>
      </c>
      <c r="D9" s="22">
        <v>7</v>
      </c>
      <c r="E9" s="10">
        <v>60.5</v>
      </c>
      <c r="F9" s="10">
        <v>39.5</v>
      </c>
      <c r="G9" s="10">
        <v>100</v>
      </c>
      <c r="H9" s="10">
        <v>84.33</v>
      </c>
      <c r="I9" s="19">
        <f>80.24/80.51*H9</f>
        <v>84.04718916904731</v>
      </c>
      <c r="J9" s="19">
        <f t="shared" si="0"/>
        <v>67.02359458452366</v>
      </c>
      <c r="K9" s="20" t="s">
        <v>32</v>
      </c>
      <c r="L9" s="10" t="s">
        <v>20</v>
      </c>
    </row>
    <row r="10" spans="1:12" ht="18" customHeight="1">
      <c r="A10" s="6">
        <v>7</v>
      </c>
      <c r="B10" s="7" t="s">
        <v>379</v>
      </c>
      <c r="C10" s="8" t="s">
        <v>380</v>
      </c>
      <c r="D10" s="22">
        <v>7</v>
      </c>
      <c r="E10" s="10">
        <v>66</v>
      </c>
      <c r="F10" s="10">
        <v>39</v>
      </c>
      <c r="G10" s="10">
        <v>105</v>
      </c>
      <c r="H10" s="10">
        <v>81.33</v>
      </c>
      <c r="I10" s="19">
        <f>80.24/80.51*H10</f>
        <v>81.05725003105204</v>
      </c>
      <c r="J10" s="19">
        <f t="shared" si="0"/>
        <v>66.77862501552602</v>
      </c>
      <c r="K10" s="20" t="s">
        <v>35</v>
      </c>
      <c r="L10" s="10" t="s">
        <v>20</v>
      </c>
    </row>
    <row r="11" spans="1:12" ht="18" customHeight="1">
      <c r="A11" s="6">
        <v>8</v>
      </c>
      <c r="B11" s="7" t="s">
        <v>381</v>
      </c>
      <c r="C11" s="8" t="s">
        <v>382</v>
      </c>
      <c r="D11" s="22">
        <v>8</v>
      </c>
      <c r="E11" s="10">
        <v>58</v>
      </c>
      <c r="F11" s="10">
        <v>37</v>
      </c>
      <c r="G11" s="10">
        <v>95</v>
      </c>
      <c r="H11" s="10">
        <v>85.17</v>
      </c>
      <c r="I11" s="19">
        <f>80.24/79.53*H11</f>
        <v>85.93035081101472</v>
      </c>
      <c r="J11" s="19">
        <f t="shared" si="0"/>
        <v>66.71517540550735</v>
      </c>
      <c r="K11" s="20" t="s">
        <v>38</v>
      </c>
      <c r="L11" s="10" t="s">
        <v>20</v>
      </c>
    </row>
    <row r="12" spans="1:12" ht="18" customHeight="1">
      <c r="A12" s="6">
        <v>9</v>
      </c>
      <c r="B12" s="7" t="s">
        <v>383</v>
      </c>
      <c r="C12" s="8" t="s">
        <v>384</v>
      </c>
      <c r="D12" s="22">
        <v>9</v>
      </c>
      <c r="E12" s="10">
        <v>55.5</v>
      </c>
      <c r="F12" s="10">
        <v>34</v>
      </c>
      <c r="G12" s="10">
        <v>89.5</v>
      </c>
      <c r="H12" s="10">
        <v>88.67</v>
      </c>
      <c r="I12" s="19">
        <f>80.24/80.7*H12</f>
        <v>88.16457001239156</v>
      </c>
      <c r="J12" s="19">
        <f t="shared" si="0"/>
        <v>66.45728500619578</v>
      </c>
      <c r="K12" s="20" t="s">
        <v>41</v>
      </c>
      <c r="L12" s="10" t="s">
        <v>20</v>
      </c>
    </row>
    <row r="13" spans="1:12" ht="18" customHeight="1">
      <c r="A13" s="6">
        <v>10</v>
      </c>
      <c r="B13" s="23" t="s">
        <v>385</v>
      </c>
      <c r="C13" s="24" t="s">
        <v>386</v>
      </c>
      <c r="D13" s="25">
        <v>9</v>
      </c>
      <c r="E13" s="26">
        <v>64</v>
      </c>
      <c r="F13" s="26">
        <v>41</v>
      </c>
      <c r="G13" s="26">
        <v>105</v>
      </c>
      <c r="H13" s="26">
        <v>80</v>
      </c>
      <c r="I13" s="19">
        <f>80.24/80.7*H13</f>
        <v>79.543990086741</v>
      </c>
      <c r="J13" s="19">
        <f t="shared" si="0"/>
        <v>66.02199504337051</v>
      </c>
      <c r="K13" s="20" t="s">
        <v>44</v>
      </c>
      <c r="L13" s="10" t="s">
        <v>20</v>
      </c>
    </row>
    <row r="14" spans="1:12" ht="18" customHeight="1">
      <c r="A14" s="6">
        <v>11</v>
      </c>
      <c r="B14" s="7" t="s">
        <v>387</v>
      </c>
      <c r="C14" s="8" t="s">
        <v>388</v>
      </c>
      <c r="D14" s="22">
        <v>8</v>
      </c>
      <c r="E14" s="10">
        <v>66</v>
      </c>
      <c r="F14" s="10">
        <v>40</v>
      </c>
      <c r="G14" s="10">
        <v>106</v>
      </c>
      <c r="H14" s="10">
        <v>78.27</v>
      </c>
      <c r="I14" s="19">
        <f>80.24/79.53*H14</f>
        <v>78.96875141456054</v>
      </c>
      <c r="J14" s="19">
        <f t="shared" si="0"/>
        <v>65.98437570728026</v>
      </c>
      <c r="K14" s="20" t="s">
        <v>47</v>
      </c>
      <c r="L14" s="10" t="s">
        <v>20</v>
      </c>
    </row>
    <row r="15" spans="1:12" ht="18" customHeight="1">
      <c r="A15" s="6">
        <v>12</v>
      </c>
      <c r="B15" s="7" t="s">
        <v>389</v>
      </c>
      <c r="C15" s="8" t="s">
        <v>390</v>
      </c>
      <c r="D15" s="22">
        <v>9</v>
      </c>
      <c r="E15" s="10">
        <v>60.5</v>
      </c>
      <c r="F15" s="10">
        <v>39</v>
      </c>
      <c r="G15" s="10">
        <v>99.5</v>
      </c>
      <c r="H15" s="10">
        <v>82.33</v>
      </c>
      <c r="I15" s="19">
        <f>80.24/80.7*H15</f>
        <v>81.86070879801734</v>
      </c>
      <c r="J15" s="19">
        <f t="shared" si="0"/>
        <v>65.80535439900868</v>
      </c>
      <c r="K15" s="20" t="s">
        <v>50</v>
      </c>
      <c r="L15" s="10" t="s">
        <v>20</v>
      </c>
    </row>
    <row r="16" spans="1:12" ht="18" customHeight="1">
      <c r="A16" s="6">
        <v>13</v>
      </c>
      <c r="B16" s="7" t="s">
        <v>391</v>
      </c>
      <c r="C16" s="8" t="s">
        <v>392</v>
      </c>
      <c r="D16" s="22">
        <v>8</v>
      </c>
      <c r="E16" s="10">
        <v>54</v>
      </c>
      <c r="F16" s="10">
        <v>47</v>
      </c>
      <c r="G16" s="10">
        <v>101</v>
      </c>
      <c r="H16" s="10">
        <v>80.17</v>
      </c>
      <c r="I16" s="19">
        <f>80.24/79.53*H16</f>
        <v>80.88571356720735</v>
      </c>
      <c r="J16" s="19">
        <f t="shared" si="0"/>
        <v>65.69285678360367</v>
      </c>
      <c r="K16" s="20" t="s">
        <v>53</v>
      </c>
      <c r="L16" s="10" t="s">
        <v>20</v>
      </c>
    </row>
    <row r="17" spans="1:12" ht="18" customHeight="1">
      <c r="A17" s="6">
        <v>14</v>
      </c>
      <c r="B17" s="7" t="s">
        <v>393</v>
      </c>
      <c r="C17" s="8" t="s">
        <v>394</v>
      </c>
      <c r="D17" s="22">
        <v>7</v>
      </c>
      <c r="E17" s="10">
        <v>57</v>
      </c>
      <c r="F17" s="10">
        <v>30</v>
      </c>
      <c r="G17" s="10">
        <v>87</v>
      </c>
      <c r="H17" s="10">
        <v>87.33</v>
      </c>
      <c r="I17" s="19">
        <f>80.24/80.51*H17</f>
        <v>87.0371283070426</v>
      </c>
      <c r="J17" s="19">
        <f t="shared" si="0"/>
        <v>65.2685641535213</v>
      </c>
      <c r="K17" s="20" t="s">
        <v>56</v>
      </c>
      <c r="L17" s="10" t="s">
        <v>20</v>
      </c>
    </row>
    <row r="18" spans="1:12" ht="18" customHeight="1">
      <c r="A18" s="6">
        <v>15</v>
      </c>
      <c r="B18" s="7" t="s">
        <v>395</v>
      </c>
      <c r="C18" s="8" t="s">
        <v>396</v>
      </c>
      <c r="D18" s="22">
        <v>7</v>
      </c>
      <c r="E18" s="10">
        <v>60.5</v>
      </c>
      <c r="F18" s="10">
        <v>33</v>
      </c>
      <c r="G18" s="10">
        <v>93.5</v>
      </c>
      <c r="H18" s="10">
        <v>84</v>
      </c>
      <c r="I18" s="19">
        <f>80.24/80.51*H18</f>
        <v>83.71829586386784</v>
      </c>
      <c r="J18" s="19">
        <f t="shared" si="0"/>
        <v>65.23414793193392</v>
      </c>
      <c r="K18" s="20" t="s">
        <v>59</v>
      </c>
      <c r="L18" s="10" t="s">
        <v>20</v>
      </c>
    </row>
    <row r="19" spans="1:12" ht="18" customHeight="1">
      <c r="A19" s="6">
        <v>16</v>
      </c>
      <c r="B19" s="7" t="s">
        <v>397</v>
      </c>
      <c r="C19" s="8" t="s">
        <v>398</v>
      </c>
      <c r="D19" s="22">
        <v>8</v>
      </c>
      <c r="E19" s="10">
        <v>55.5</v>
      </c>
      <c r="F19" s="10">
        <v>40.5</v>
      </c>
      <c r="G19" s="10">
        <v>96</v>
      </c>
      <c r="H19" s="10">
        <v>80.67</v>
      </c>
      <c r="I19" s="19">
        <f>80.24/79.53*H19</f>
        <v>81.39017729158809</v>
      </c>
      <c r="J19" s="19">
        <f t="shared" si="0"/>
        <v>64.69508864579404</v>
      </c>
      <c r="K19" s="20" t="s">
        <v>62</v>
      </c>
      <c r="L19" s="10" t="s">
        <v>20</v>
      </c>
    </row>
    <row r="20" spans="1:12" ht="18" customHeight="1">
      <c r="A20" s="6">
        <v>17</v>
      </c>
      <c r="B20" s="7" t="s">
        <v>399</v>
      </c>
      <c r="C20" s="8" t="s">
        <v>400</v>
      </c>
      <c r="D20" s="22">
        <v>8</v>
      </c>
      <c r="E20" s="10">
        <v>47.5</v>
      </c>
      <c r="F20" s="10">
        <v>38.5</v>
      </c>
      <c r="G20" s="10">
        <v>86</v>
      </c>
      <c r="H20" s="10">
        <v>85</v>
      </c>
      <c r="I20" s="19">
        <f>80.24/79.53*H20</f>
        <v>85.75883314472526</v>
      </c>
      <c r="J20" s="19">
        <f t="shared" si="0"/>
        <v>64.37941657236263</v>
      </c>
      <c r="K20" s="20" t="s">
        <v>65</v>
      </c>
      <c r="L20" s="10" t="s">
        <v>20</v>
      </c>
    </row>
    <row r="21" spans="1:12" ht="18" customHeight="1">
      <c r="A21" s="6">
        <v>18</v>
      </c>
      <c r="B21" s="7" t="s">
        <v>401</v>
      </c>
      <c r="C21" s="8" t="s">
        <v>402</v>
      </c>
      <c r="D21" s="22">
        <v>9</v>
      </c>
      <c r="E21" s="10">
        <v>52.5</v>
      </c>
      <c r="F21" s="10">
        <v>42.5</v>
      </c>
      <c r="G21" s="10">
        <v>95</v>
      </c>
      <c r="H21" s="10">
        <v>81.67</v>
      </c>
      <c r="I21" s="19">
        <f>80.24/80.7*H21</f>
        <v>81.20447087980173</v>
      </c>
      <c r="J21" s="19">
        <f t="shared" si="0"/>
        <v>64.35223543990087</v>
      </c>
      <c r="K21" s="20" t="s">
        <v>68</v>
      </c>
      <c r="L21" s="10" t="s">
        <v>20</v>
      </c>
    </row>
    <row r="22" spans="1:12" ht="18" customHeight="1">
      <c r="A22" s="6">
        <v>19</v>
      </c>
      <c r="B22" s="7" t="s">
        <v>403</v>
      </c>
      <c r="C22" s="8" t="s">
        <v>404</v>
      </c>
      <c r="D22" s="22">
        <v>7</v>
      </c>
      <c r="E22" s="10">
        <v>54.5</v>
      </c>
      <c r="F22" s="10">
        <v>41</v>
      </c>
      <c r="G22" s="10">
        <v>95.5</v>
      </c>
      <c r="H22" s="10">
        <v>81</v>
      </c>
      <c r="I22" s="19">
        <f>80.24/80.51*H22</f>
        <v>80.72835672587256</v>
      </c>
      <c r="J22" s="19">
        <f t="shared" si="0"/>
        <v>64.23917836293629</v>
      </c>
      <c r="K22" s="20" t="s">
        <v>71</v>
      </c>
      <c r="L22" s="10" t="s">
        <v>20</v>
      </c>
    </row>
    <row r="23" spans="1:12" ht="18" customHeight="1">
      <c r="A23" s="6">
        <v>20</v>
      </c>
      <c r="B23" s="7" t="s">
        <v>405</v>
      </c>
      <c r="C23" s="8" t="s">
        <v>406</v>
      </c>
      <c r="D23" s="22">
        <v>7</v>
      </c>
      <c r="E23" s="10">
        <v>49.5</v>
      </c>
      <c r="F23" s="10">
        <v>44.5</v>
      </c>
      <c r="G23" s="10">
        <v>94</v>
      </c>
      <c r="H23" s="10">
        <v>80.67</v>
      </c>
      <c r="I23" s="19">
        <f>80.24/80.51*H23</f>
        <v>80.39946342069308</v>
      </c>
      <c r="J23" s="19">
        <f t="shared" si="0"/>
        <v>63.69973171034654</v>
      </c>
      <c r="K23" s="20" t="s">
        <v>74</v>
      </c>
      <c r="L23" s="10" t="s">
        <v>20</v>
      </c>
    </row>
    <row r="24" spans="1:12" ht="18" customHeight="1">
      <c r="A24" s="6">
        <v>21</v>
      </c>
      <c r="B24" s="7" t="s">
        <v>407</v>
      </c>
      <c r="C24" s="8" t="s">
        <v>408</v>
      </c>
      <c r="D24" s="22">
        <v>7</v>
      </c>
      <c r="E24" s="10">
        <v>61.5</v>
      </c>
      <c r="F24" s="10">
        <v>40.5</v>
      </c>
      <c r="G24" s="10">
        <v>102</v>
      </c>
      <c r="H24" s="10">
        <v>74.67</v>
      </c>
      <c r="I24" s="19">
        <f>80.24/80.51*H24</f>
        <v>74.41958514470251</v>
      </c>
      <c r="J24" s="19">
        <f t="shared" si="0"/>
        <v>62.709792572351255</v>
      </c>
      <c r="K24" s="20" t="s">
        <v>77</v>
      </c>
      <c r="L24" s="10" t="s">
        <v>20</v>
      </c>
    </row>
    <row r="25" spans="1:12" ht="18" customHeight="1">
      <c r="A25" s="6">
        <v>22</v>
      </c>
      <c r="B25" s="7" t="s">
        <v>409</v>
      </c>
      <c r="C25" s="8" t="s">
        <v>410</v>
      </c>
      <c r="D25" s="22">
        <v>8</v>
      </c>
      <c r="E25" s="10">
        <v>54.5</v>
      </c>
      <c r="F25" s="10">
        <v>36.5</v>
      </c>
      <c r="G25" s="10">
        <v>91</v>
      </c>
      <c r="H25" s="10">
        <v>79</v>
      </c>
      <c r="I25" s="19">
        <f>80.24/79.53*H25</f>
        <v>79.70526845215642</v>
      </c>
      <c r="J25" s="19">
        <f t="shared" si="0"/>
        <v>62.60263422607821</v>
      </c>
      <c r="K25" s="20" t="s">
        <v>80</v>
      </c>
      <c r="L25" s="10" t="s">
        <v>20</v>
      </c>
    </row>
    <row r="26" spans="1:12" ht="18" customHeight="1">
      <c r="A26" s="6">
        <v>23</v>
      </c>
      <c r="B26" s="7" t="s">
        <v>411</v>
      </c>
      <c r="C26" s="8" t="s">
        <v>412</v>
      </c>
      <c r="D26" s="22">
        <v>8</v>
      </c>
      <c r="E26" s="10">
        <v>46</v>
      </c>
      <c r="F26" s="10">
        <v>38.5</v>
      </c>
      <c r="G26" s="10">
        <v>84.5</v>
      </c>
      <c r="H26" s="10">
        <v>82</v>
      </c>
      <c r="I26" s="19">
        <f>80.24/79.53*H26</f>
        <v>82.73205079844084</v>
      </c>
      <c r="J26" s="19">
        <f t="shared" si="0"/>
        <v>62.49102539922042</v>
      </c>
      <c r="K26" s="20" t="s">
        <v>83</v>
      </c>
      <c r="L26" s="10" t="s">
        <v>20</v>
      </c>
    </row>
    <row r="27" spans="1:12" ht="18" customHeight="1">
      <c r="A27" s="6">
        <v>24</v>
      </c>
      <c r="B27" s="7" t="s">
        <v>413</v>
      </c>
      <c r="C27" s="8" t="s">
        <v>414</v>
      </c>
      <c r="D27" s="22">
        <v>7</v>
      </c>
      <c r="E27" s="10">
        <v>55.5</v>
      </c>
      <c r="F27" s="10">
        <v>35</v>
      </c>
      <c r="G27" s="10">
        <v>90.5</v>
      </c>
      <c r="H27" s="10">
        <v>80</v>
      </c>
      <c r="I27" s="19">
        <f>80.24/80.51*H27</f>
        <v>79.7317103465408</v>
      </c>
      <c r="J27" s="19">
        <f t="shared" si="0"/>
        <v>62.4908551732704</v>
      </c>
      <c r="K27" s="20" t="s">
        <v>86</v>
      </c>
      <c r="L27" s="10" t="s">
        <v>20</v>
      </c>
    </row>
    <row r="28" spans="1:12" ht="18" customHeight="1">
      <c r="A28" s="6">
        <v>25</v>
      </c>
      <c r="B28" s="7" t="s">
        <v>415</v>
      </c>
      <c r="C28" s="8" t="s">
        <v>416</v>
      </c>
      <c r="D28" s="22">
        <v>7</v>
      </c>
      <c r="E28" s="10">
        <v>62.5</v>
      </c>
      <c r="F28" s="10">
        <v>29</v>
      </c>
      <c r="G28" s="10">
        <v>91.5</v>
      </c>
      <c r="H28" s="10">
        <v>78.67</v>
      </c>
      <c r="I28" s="19">
        <f>80.24/80.51*H28</f>
        <v>78.40617066202955</v>
      </c>
      <c r="J28" s="19">
        <f t="shared" si="0"/>
        <v>62.078085331014776</v>
      </c>
      <c r="K28" s="20" t="s">
        <v>89</v>
      </c>
      <c r="L28" s="10" t="s">
        <v>20</v>
      </c>
    </row>
    <row r="29" spans="1:12" ht="18" customHeight="1">
      <c r="A29" s="6">
        <v>26</v>
      </c>
      <c r="B29" s="7" t="s">
        <v>417</v>
      </c>
      <c r="C29" s="8" t="s">
        <v>418</v>
      </c>
      <c r="D29" s="22">
        <v>9</v>
      </c>
      <c r="E29" s="10">
        <v>52.5</v>
      </c>
      <c r="F29" s="10">
        <v>29</v>
      </c>
      <c r="G29" s="10">
        <v>81.5</v>
      </c>
      <c r="H29" s="10">
        <v>83.67</v>
      </c>
      <c r="I29" s="19">
        <f>80.24/80.7*H29</f>
        <v>83.19307063197026</v>
      </c>
      <c r="J29" s="19">
        <f t="shared" si="0"/>
        <v>61.97153531598513</v>
      </c>
      <c r="K29" s="20" t="s">
        <v>92</v>
      </c>
      <c r="L29" s="10" t="s">
        <v>20</v>
      </c>
    </row>
    <row r="30" spans="1:12" ht="18" customHeight="1">
      <c r="A30" s="6">
        <v>27</v>
      </c>
      <c r="B30" s="7" t="s">
        <v>419</v>
      </c>
      <c r="C30" s="8" t="s">
        <v>420</v>
      </c>
      <c r="D30" s="22">
        <v>7</v>
      </c>
      <c r="E30" s="10">
        <v>45.5</v>
      </c>
      <c r="F30" s="10">
        <v>33.5</v>
      </c>
      <c r="G30" s="10">
        <v>79</v>
      </c>
      <c r="H30" s="10">
        <v>84</v>
      </c>
      <c r="I30" s="19">
        <f>80.24/80.51*H30</f>
        <v>83.71829586386784</v>
      </c>
      <c r="J30" s="19">
        <f t="shared" si="0"/>
        <v>61.60914793193392</v>
      </c>
      <c r="K30" s="20" t="s">
        <v>95</v>
      </c>
      <c r="L30" s="10" t="s">
        <v>20</v>
      </c>
    </row>
    <row r="31" spans="1:12" ht="18" customHeight="1">
      <c r="A31" s="6">
        <v>28</v>
      </c>
      <c r="B31" s="7" t="s">
        <v>421</v>
      </c>
      <c r="C31" s="8" t="s">
        <v>422</v>
      </c>
      <c r="D31" s="22">
        <v>7</v>
      </c>
      <c r="E31" s="10">
        <v>48.5</v>
      </c>
      <c r="F31" s="10">
        <v>29.5</v>
      </c>
      <c r="G31" s="10">
        <v>78</v>
      </c>
      <c r="H31" s="10">
        <v>84.33</v>
      </c>
      <c r="I31" s="19">
        <f>80.24/80.51*H31</f>
        <v>84.04718916904731</v>
      </c>
      <c r="J31" s="19">
        <f t="shared" si="0"/>
        <v>61.52359458452366</v>
      </c>
      <c r="K31" s="20" t="s">
        <v>98</v>
      </c>
      <c r="L31" s="10" t="s">
        <v>20</v>
      </c>
    </row>
    <row r="32" spans="1:12" ht="18" customHeight="1">
      <c r="A32" s="6">
        <v>29</v>
      </c>
      <c r="B32" s="7" t="s">
        <v>423</v>
      </c>
      <c r="C32" s="8" t="s">
        <v>424</v>
      </c>
      <c r="D32" s="22">
        <v>7</v>
      </c>
      <c r="E32" s="10">
        <v>53</v>
      </c>
      <c r="F32" s="10">
        <v>38.5</v>
      </c>
      <c r="G32" s="10">
        <v>91.5</v>
      </c>
      <c r="H32" s="10">
        <v>77.33</v>
      </c>
      <c r="I32" s="19">
        <f>80.24/80.51*H32</f>
        <v>77.07066451372499</v>
      </c>
      <c r="J32" s="19">
        <f t="shared" si="0"/>
        <v>61.410332256862496</v>
      </c>
      <c r="K32" s="20" t="s">
        <v>101</v>
      </c>
      <c r="L32" s="10" t="s">
        <v>20</v>
      </c>
    </row>
    <row r="33" spans="1:12" ht="18" customHeight="1">
      <c r="A33" s="6">
        <v>30</v>
      </c>
      <c r="B33" s="7" t="s">
        <v>425</v>
      </c>
      <c r="C33" s="8" t="s">
        <v>426</v>
      </c>
      <c r="D33" s="22">
        <v>7</v>
      </c>
      <c r="E33" s="10">
        <v>51</v>
      </c>
      <c r="F33" s="10">
        <v>37</v>
      </c>
      <c r="G33" s="10">
        <v>88</v>
      </c>
      <c r="H33" s="10">
        <v>78.67</v>
      </c>
      <c r="I33" s="19">
        <f>80.24/80.51*H33</f>
        <v>78.40617066202955</v>
      </c>
      <c r="J33" s="19">
        <f t="shared" si="0"/>
        <v>61.203085331014776</v>
      </c>
      <c r="K33" s="20" t="s">
        <v>104</v>
      </c>
      <c r="L33" s="10" t="s">
        <v>20</v>
      </c>
    </row>
    <row r="34" spans="1:12" ht="18" customHeight="1">
      <c r="A34" s="6">
        <v>31</v>
      </c>
      <c r="B34" s="7" t="s">
        <v>427</v>
      </c>
      <c r="C34" s="8" t="s">
        <v>428</v>
      </c>
      <c r="D34" s="22">
        <v>8</v>
      </c>
      <c r="E34" s="10">
        <v>47.5</v>
      </c>
      <c r="F34" s="10">
        <v>37</v>
      </c>
      <c r="G34" s="10">
        <v>84.5</v>
      </c>
      <c r="H34" s="10">
        <v>79.33</v>
      </c>
      <c r="I34" s="19">
        <f>80.24/79.53*H34</f>
        <v>80.0382145102477</v>
      </c>
      <c r="J34" s="19">
        <f t="shared" si="0"/>
        <v>61.14410725512385</v>
      </c>
      <c r="K34" s="20" t="s">
        <v>107</v>
      </c>
      <c r="L34" s="10" t="s">
        <v>20</v>
      </c>
    </row>
    <row r="35" spans="1:12" ht="18" customHeight="1">
      <c r="A35" s="6">
        <v>32</v>
      </c>
      <c r="B35" s="7" t="s">
        <v>429</v>
      </c>
      <c r="C35" s="8" t="s">
        <v>430</v>
      </c>
      <c r="D35" s="22">
        <v>8</v>
      </c>
      <c r="E35" s="10">
        <v>45</v>
      </c>
      <c r="F35" s="10">
        <v>34</v>
      </c>
      <c r="G35" s="10">
        <v>79</v>
      </c>
      <c r="H35" s="10">
        <v>81.83</v>
      </c>
      <c r="I35" s="19">
        <f>80.24/79.53*H35</f>
        <v>82.56053313215139</v>
      </c>
      <c r="J35" s="19">
        <f t="shared" si="0"/>
        <v>61.030266566075696</v>
      </c>
      <c r="K35" s="20" t="s">
        <v>110</v>
      </c>
      <c r="L35" s="10" t="s">
        <v>20</v>
      </c>
    </row>
    <row r="36" spans="1:12" ht="18" customHeight="1">
      <c r="A36" s="6">
        <v>33</v>
      </c>
      <c r="B36" s="7" t="s">
        <v>431</v>
      </c>
      <c r="C36" s="8" t="s">
        <v>432</v>
      </c>
      <c r="D36" s="22">
        <v>9</v>
      </c>
      <c r="E36" s="10">
        <v>50</v>
      </c>
      <c r="F36" s="10">
        <v>34</v>
      </c>
      <c r="G36" s="10">
        <v>84</v>
      </c>
      <c r="H36" s="10">
        <v>80.33</v>
      </c>
      <c r="I36" s="19">
        <f>80.24/80.7*H36</f>
        <v>79.87210904584882</v>
      </c>
      <c r="J36" s="19">
        <f aca="true" t="shared" si="1" ref="J36:J58">G36/4+I36/2</f>
        <v>60.93605452292441</v>
      </c>
      <c r="K36" s="20" t="s">
        <v>113</v>
      </c>
      <c r="L36" s="10" t="s">
        <v>20</v>
      </c>
    </row>
    <row r="37" spans="1:12" ht="18" customHeight="1">
      <c r="A37" s="6">
        <v>34</v>
      </c>
      <c r="B37" s="7" t="s">
        <v>433</v>
      </c>
      <c r="C37" s="8" t="s">
        <v>434</v>
      </c>
      <c r="D37" s="22">
        <v>8</v>
      </c>
      <c r="E37" s="10">
        <v>60</v>
      </c>
      <c r="F37" s="10">
        <v>23</v>
      </c>
      <c r="G37" s="10">
        <v>83</v>
      </c>
      <c r="H37" s="10">
        <v>78.67</v>
      </c>
      <c r="I37" s="19">
        <f>80.24/79.53*H37</f>
        <v>79.37232239406514</v>
      </c>
      <c r="J37" s="19">
        <f t="shared" si="1"/>
        <v>60.43616119703257</v>
      </c>
      <c r="K37" s="20" t="s">
        <v>116</v>
      </c>
      <c r="L37" s="10" t="s">
        <v>20</v>
      </c>
    </row>
    <row r="38" spans="1:12" ht="18" customHeight="1">
      <c r="A38" s="6">
        <v>35</v>
      </c>
      <c r="B38" s="7" t="s">
        <v>435</v>
      </c>
      <c r="C38" s="8" t="s">
        <v>436</v>
      </c>
      <c r="D38" s="22">
        <v>8</v>
      </c>
      <c r="E38" s="10">
        <v>59</v>
      </c>
      <c r="F38" s="10">
        <v>25</v>
      </c>
      <c r="G38" s="10">
        <v>84</v>
      </c>
      <c r="H38" s="10">
        <v>77</v>
      </c>
      <c r="I38" s="19">
        <f>80.24/79.53*H38</f>
        <v>77.68741355463347</v>
      </c>
      <c r="J38" s="19">
        <f t="shared" si="1"/>
        <v>59.84370677731673</v>
      </c>
      <c r="K38" s="20" t="s">
        <v>119</v>
      </c>
      <c r="L38" s="10" t="s">
        <v>20</v>
      </c>
    </row>
    <row r="39" spans="1:12" ht="18" customHeight="1">
      <c r="A39" s="6">
        <v>36</v>
      </c>
      <c r="B39" s="7" t="s">
        <v>437</v>
      </c>
      <c r="C39" s="8" t="s">
        <v>438</v>
      </c>
      <c r="D39" s="22">
        <v>7</v>
      </c>
      <c r="E39" s="10">
        <v>42.5</v>
      </c>
      <c r="F39" s="10">
        <v>36</v>
      </c>
      <c r="G39" s="10">
        <v>78.5</v>
      </c>
      <c r="H39" s="10">
        <v>80.67</v>
      </c>
      <c r="I39" s="19">
        <f>80.24/80.51*H39</f>
        <v>80.39946342069308</v>
      </c>
      <c r="J39" s="19">
        <f t="shared" si="1"/>
        <v>59.82473171034654</v>
      </c>
      <c r="K39" s="20" t="s">
        <v>122</v>
      </c>
      <c r="L39" s="10" t="s">
        <v>20</v>
      </c>
    </row>
    <row r="40" spans="1:12" ht="18" customHeight="1">
      <c r="A40" s="6">
        <v>37</v>
      </c>
      <c r="B40" s="7" t="s">
        <v>439</v>
      </c>
      <c r="C40" s="8" t="s">
        <v>440</v>
      </c>
      <c r="D40" s="22">
        <v>9</v>
      </c>
      <c r="E40" s="10">
        <v>40.5</v>
      </c>
      <c r="F40" s="10">
        <v>29</v>
      </c>
      <c r="G40" s="10">
        <v>69.5</v>
      </c>
      <c r="H40" s="10">
        <v>85.33</v>
      </c>
      <c r="I40" s="19">
        <f>80.24/80.7*H40</f>
        <v>84.84360842627012</v>
      </c>
      <c r="J40" s="19">
        <f t="shared" si="1"/>
        <v>59.79680421313506</v>
      </c>
      <c r="K40" s="20" t="s">
        <v>125</v>
      </c>
      <c r="L40" s="10" t="s">
        <v>20</v>
      </c>
    </row>
    <row r="41" spans="1:12" ht="18" customHeight="1">
      <c r="A41" s="6">
        <v>38</v>
      </c>
      <c r="B41" s="7" t="s">
        <v>441</v>
      </c>
      <c r="C41" s="8" t="s">
        <v>442</v>
      </c>
      <c r="D41" s="22">
        <v>8</v>
      </c>
      <c r="E41" s="10">
        <v>50.5</v>
      </c>
      <c r="F41" s="10">
        <v>33</v>
      </c>
      <c r="G41" s="10">
        <v>83.5</v>
      </c>
      <c r="H41" s="10">
        <v>76.67</v>
      </c>
      <c r="I41" s="19">
        <f>80.24/79.53*H41</f>
        <v>77.35446749654218</v>
      </c>
      <c r="J41" s="19">
        <f t="shared" si="1"/>
        <v>59.55223374827109</v>
      </c>
      <c r="K41" s="20" t="s">
        <v>128</v>
      </c>
      <c r="L41" s="10" t="s">
        <v>20</v>
      </c>
    </row>
    <row r="42" spans="1:12" ht="18" customHeight="1">
      <c r="A42" s="6">
        <v>39</v>
      </c>
      <c r="B42" s="7" t="s">
        <v>443</v>
      </c>
      <c r="C42" s="8" t="s">
        <v>444</v>
      </c>
      <c r="D42" s="22">
        <v>8</v>
      </c>
      <c r="E42" s="10">
        <v>41.5</v>
      </c>
      <c r="F42" s="10">
        <v>37</v>
      </c>
      <c r="G42" s="10">
        <v>78.5</v>
      </c>
      <c r="H42" s="10">
        <v>77.77</v>
      </c>
      <c r="I42" s="19">
        <f>80.24/79.53*H42</f>
        <v>78.4642876901798</v>
      </c>
      <c r="J42" s="19">
        <f t="shared" si="1"/>
        <v>58.8571438450899</v>
      </c>
      <c r="K42" s="20" t="s">
        <v>131</v>
      </c>
      <c r="L42" s="10" t="s">
        <v>20</v>
      </c>
    </row>
    <row r="43" spans="1:12" ht="18" customHeight="1">
      <c r="A43" s="6">
        <v>40</v>
      </c>
      <c r="B43" s="11" t="s">
        <v>445</v>
      </c>
      <c r="C43" s="12" t="s">
        <v>446</v>
      </c>
      <c r="D43" s="27">
        <v>8</v>
      </c>
      <c r="E43" s="11">
        <v>39</v>
      </c>
      <c r="F43" s="11">
        <v>27.5</v>
      </c>
      <c r="G43" s="11">
        <v>66.5</v>
      </c>
      <c r="H43" s="10">
        <v>83.67</v>
      </c>
      <c r="I43" s="19">
        <f>80.24/79.53*H43</f>
        <v>84.41695963787251</v>
      </c>
      <c r="J43" s="19">
        <f t="shared" si="1"/>
        <v>58.833479818936254</v>
      </c>
      <c r="K43" s="20" t="s">
        <v>134</v>
      </c>
      <c r="L43" s="10" t="s">
        <v>20</v>
      </c>
    </row>
    <row r="44" spans="1:12" ht="18" customHeight="1">
      <c r="A44" s="6">
        <v>41</v>
      </c>
      <c r="B44" s="7" t="s">
        <v>447</v>
      </c>
      <c r="C44" s="8" t="s">
        <v>448</v>
      </c>
      <c r="D44" s="22">
        <v>7</v>
      </c>
      <c r="E44" s="10">
        <v>41.5</v>
      </c>
      <c r="F44" s="10">
        <v>29</v>
      </c>
      <c r="G44" s="10">
        <v>70.5</v>
      </c>
      <c r="H44" s="10">
        <v>82.67</v>
      </c>
      <c r="I44" s="19">
        <f>80.24/80.51*H44</f>
        <v>82.3927561793566</v>
      </c>
      <c r="J44" s="19">
        <f t="shared" si="1"/>
        <v>58.8213780896783</v>
      </c>
      <c r="K44" s="20" t="s">
        <v>137</v>
      </c>
      <c r="L44" s="10" t="s">
        <v>20</v>
      </c>
    </row>
    <row r="45" spans="1:12" ht="18" customHeight="1">
      <c r="A45" s="6">
        <v>42</v>
      </c>
      <c r="B45" s="7" t="s">
        <v>449</v>
      </c>
      <c r="C45" s="8" t="s">
        <v>450</v>
      </c>
      <c r="D45" s="22">
        <v>7</v>
      </c>
      <c r="E45" s="10">
        <v>40</v>
      </c>
      <c r="F45" s="10">
        <v>28</v>
      </c>
      <c r="G45" s="10">
        <v>68</v>
      </c>
      <c r="H45" s="10">
        <v>83.67</v>
      </c>
      <c r="I45" s="19">
        <f>80.24/80.51*H45</f>
        <v>83.38940255868836</v>
      </c>
      <c r="J45" s="19">
        <f t="shared" si="1"/>
        <v>58.69470127934418</v>
      </c>
      <c r="K45" s="20" t="s">
        <v>140</v>
      </c>
      <c r="L45" s="10" t="s">
        <v>20</v>
      </c>
    </row>
    <row r="46" spans="1:12" ht="18" customHeight="1">
      <c r="A46" s="6">
        <v>43</v>
      </c>
      <c r="B46" s="7" t="s">
        <v>451</v>
      </c>
      <c r="C46" s="8" t="s">
        <v>452</v>
      </c>
      <c r="D46" s="22">
        <v>8</v>
      </c>
      <c r="E46" s="10">
        <v>51.5</v>
      </c>
      <c r="F46" s="10">
        <v>30.5</v>
      </c>
      <c r="G46" s="10">
        <v>82</v>
      </c>
      <c r="H46" s="10">
        <v>75.17</v>
      </c>
      <c r="I46" s="19">
        <f>80.24/79.53*H46</f>
        <v>75.84107632339997</v>
      </c>
      <c r="J46" s="19">
        <f t="shared" si="1"/>
        <v>58.42053816169999</v>
      </c>
      <c r="K46" s="20" t="s">
        <v>143</v>
      </c>
      <c r="L46" s="10" t="s">
        <v>20</v>
      </c>
    </row>
    <row r="47" spans="1:12" ht="18" customHeight="1">
      <c r="A47" s="6">
        <v>44</v>
      </c>
      <c r="B47" s="7" t="s">
        <v>453</v>
      </c>
      <c r="C47" s="8" t="s">
        <v>454</v>
      </c>
      <c r="D47" s="22">
        <v>8</v>
      </c>
      <c r="E47" s="10">
        <v>40.5</v>
      </c>
      <c r="F47" s="10">
        <v>32.5</v>
      </c>
      <c r="G47" s="10">
        <v>73</v>
      </c>
      <c r="H47" s="10">
        <v>79.5</v>
      </c>
      <c r="I47" s="19">
        <f>80.24/79.53*H47</f>
        <v>80.20973217653716</v>
      </c>
      <c r="J47" s="19">
        <f t="shared" si="1"/>
        <v>58.35486608826858</v>
      </c>
      <c r="K47" s="20" t="s">
        <v>146</v>
      </c>
      <c r="L47" s="10" t="s">
        <v>20</v>
      </c>
    </row>
    <row r="48" spans="1:12" ht="18" customHeight="1">
      <c r="A48" s="6">
        <v>45</v>
      </c>
      <c r="B48" s="7" t="s">
        <v>455</v>
      </c>
      <c r="C48" s="8" t="s">
        <v>456</v>
      </c>
      <c r="D48" s="22">
        <v>9</v>
      </c>
      <c r="E48" s="10">
        <v>46.5</v>
      </c>
      <c r="F48" s="10">
        <v>31</v>
      </c>
      <c r="G48" s="10">
        <v>77.5</v>
      </c>
      <c r="H48" s="10">
        <v>77.33</v>
      </c>
      <c r="I48" s="19">
        <f>80.24/80.7*H48</f>
        <v>76.88920941759602</v>
      </c>
      <c r="J48" s="19">
        <f t="shared" si="1"/>
        <v>57.81960470879801</v>
      </c>
      <c r="K48" s="20" t="s">
        <v>149</v>
      </c>
      <c r="L48" s="10" t="s">
        <v>20</v>
      </c>
    </row>
    <row r="49" spans="1:12" ht="18" customHeight="1">
      <c r="A49" s="6">
        <v>46</v>
      </c>
      <c r="B49" s="11" t="s">
        <v>457</v>
      </c>
      <c r="C49" s="12" t="s">
        <v>458</v>
      </c>
      <c r="D49" s="27">
        <v>9</v>
      </c>
      <c r="E49" s="11">
        <v>39.5</v>
      </c>
      <c r="F49" s="11">
        <v>28</v>
      </c>
      <c r="G49" s="11">
        <v>67.5</v>
      </c>
      <c r="H49" s="11">
        <v>82.33</v>
      </c>
      <c r="I49" s="19">
        <f>80.24/80.7*H49</f>
        <v>81.86070879801734</v>
      </c>
      <c r="J49" s="19">
        <f t="shared" si="1"/>
        <v>57.80535439900867</v>
      </c>
      <c r="K49" s="20" t="s">
        <v>152</v>
      </c>
      <c r="L49" s="10" t="s">
        <v>20</v>
      </c>
    </row>
    <row r="50" spans="1:12" ht="18" customHeight="1">
      <c r="A50" s="6">
        <v>47</v>
      </c>
      <c r="B50" s="7" t="s">
        <v>459</v>
      </c>
      <c r="C50" s="8" t="s">
        <v>460</v>
      </c>
      <c r="D50" s="22">
        <v>8</v>
      </c>
      <c r="E50" s="10">
        <v>47.5</v>
      </c>
      <c r="F50" s="10">
        <v>23.5</v>
      </c>
      <c r="G50" s="10">
        <v>71</v>
      </c>
      <c r="H50" s="10">
        <v>78.5</v>
      </c>
      <c r="I50" s="19">
        <f>80.24/79.53*H50</f>
        <v>79.20080472777568</v>
      </c>
      <c r="J50" s="19">
        <f t="shared" si="1"/>
        <v>57.35040236388784</v>
      </c>
      <c r="K50" s="20" t="s">
        <v>155</v>
      </c>
      <c r="L50" s="10" t="s">
        <v>20</v>
      </c>
    </row>
    <row r="51" spans="1:12" ht="18" customHeight="1">
      <c r="A51" s="6">
        <v>48</v>
      </c>
      <c r="B51" s="7" t="s">
        <v>461</v>
      </c>
      <c r="C51" s="8" t="s">
        <v>462</v>
      </c>
      <c r="D51" s="22">
        <v>8</v>
      </c>
      <c r="E51" s="10">
        <v>50</v>
      </c>
      <c r="F51" s="10">
        <v>26</v>
      </c>
      <c r="G51" s="10">
        <v>76</v>
      </c>
      <c r="H51" s="10">
        <v>75.4</v>
      </c>
      <c r="I51" s="19">
        <f>80.24/79.53*H51</f>
        <v>76.07312963661512</v>
      </c>
      <c r="J51" s="19">
        <f t="shared" si="1"/>
        <v>57.03656481830756</v>
      </c>
      <c r="K51" s="20" t="s">
        <v>158</v>
      </c>
      <c r="L51" s="10" t="s">
        <v>20</v>
      </c>
    </row>
    <row r="52" spans="1:12" ht="18" customHeight="1">
      <c r="A52" s="6">
        <v>49</v>
      </c>
      <c r="B52" s="7" t="s">
        <v>463</v>
      </c>
      <c r="C52" s="8" t="s">
        <v>464</v>
      </c>
      <c r="D52" s="22">
        <v>7</v>
      </c>
      <c r="E52" s="10">
        <v>46</v>
      </c>
      <c r="F52" s="10">
        <v>24</v>
      </c>
      <c r="G52" s="10">
        <v>70</v>
      </c>
      <c r="H52" s="10">
        <v>79.33</v>
      </c>
      <c r="I52" s="19">
        <f>80.24/80.51*H52</f>
        <v>79.0639572723885</v>
      </c>
      <c r="J52" s="19">
        <f t="shared" si="1"/>
        <v>57.03197863619425</v>
      </c>
      <c r="K52" s="20" t="s">
        <v>161</v>
      </c>
      <c r="L52" s="10" t="s">
        <v>20</v>
      </c>
    </row>
    <row r="53" spans="1:12" ht="18" customHeight="1">
      <c r="A53" s="6">
        <v>50</v>
      </c>
      <c r="B53" s="11" t="s">
        <v>465</v>
      </c>
      <c r="C53" s="12" t="s">
        <v>466</v>
      </c>
      <c r="D53" s="27">
        <v>7</v>
      </c>
      <c r="E53" s="11">
        <v>34</v>
      </c>
      <c r="F53" s="11">
        <v>30</v>
      </c>
      <c r="G53" s="11">
        <v>64</v>
      </c>
      <c r="H53" s="10">
        <v>81</v>
      </c>
      <c r="I53" s="19">
        <f>80.24/80.51*H53</f>
        <v>80.72835672587256</v>
      </c>
      <c r="J53" s="19">
        <f t="shared" si="1"/>
        <v>56.36417836293628</v>
      </c>
      <c r="K53" s="20" t="s">
        <v>164</v>
      </c>
      <c r="L53" s="10" t="s">
        <v>20</v>
      </c>
    </row>
    <row r="54" spans="1:12" ht="18" customHeight="1">
      <c r="A54" s="6">
        <v>51</v>
      </c>
      <c r="B54" s="11" t="s">
        <v>467</v>
      </c>
      <c r="C54" s="12" t="s">
        <v>468</v>
      </c>
      <c r="D54" s="27">
        <v>7</v>
      </c>
      <c r="E54" s="11">
        <v>26</v>
      </c>
      <c r="F54" s="11">
        <v>38</v>
      </c>
      <c r="G54" s="11">
        <v>64</v>
      </c>
      <c r="H54" s="10">
        <v>78.33</v>
      </c>
      <c r="I54" s="19">
        <f>80.24/80.51*H54</f>
        <v>78.06731089305676</v>
      </c>
      <c r="J54" s="19">
        <f t="shared" si="1"/>
        <v>55.03365544652838</v>
      </c>
      <c r="K54" s="20" t="s">
        <v>167</v>
      </c>
      <c r="L54" s="10" t="s">
        <v>20</v>
      </c>
    </row>
    <row r="55" spans="1:12" ht="18" customHeight="1">
      <c r="A55" s="6">
        <v>52</v>
      </c>
      <c r="B55" s="11" t="s">
        <v>469</v>
      </c>
      <c r="C55" s="12" t="s">
        <v>470</v>
      </c>
      <c r="D55" s="27">
        <v>7</v>
      </c>
      <c r="E55" s="11">
        <v>36.5</v>
      </c>
      <c r="F55" s="11">
        <v>28</v>
      </c>
      <c r="G55" s="11">
        <v>64.5</v>
      </c>
      <c r="H55" s="10">
        <v>75.67</v>
      </c>
      <c r="I55" s="19">
        <f>80.24/80.51*H55</f>
        <v>75.41623152403427</v>
      </c>
      <c r="J55" s="19">
        <f t="shared" si="1"/>
        <v>53.83311576201714</v>
      </c>
      <c r="K55" s="20" t="s">
        <v>170</v>
      </c>
      <c r="L55" s="10" t="s">
        <v>20</v>
      </c>
    </row>
    <row r="56" spans="1:12" ht="18" customHeight="1">
      <c r="A56" s="6">
        <v>53</v>
      </c>
      <c r="B56" s="11" t="s">
        <v>471</v>
      </c>
      <c r="C56" s="12" t="s">
        <v>472</v>
      </c>
      <c r="D56" s="27">
        <v>8</v>
      </c>
      <c r="E56" s="11">
        <v>30</v>
      </c>
      <c r="F56" s="11">
        <v>27</v>
      </c>
      <c r="G56" s="11">
        <v>57</v>
      </c>
      <c r="H56" s="10">
        <v>78</v>
      </c>
      <c r="I56" s="19">
        <f>80.24/79.53*H56</f>
        <v>78.69634100339495</v>
      </c>
      <c r="J56" s="19">
        <f t="shared" si="1"/>
        <v>53.598170501697474</v>
      </c>
      <c r="K56" s="20" t="s">
        <v>173</v>
      </c>
      <c r="L56" s="10" t="s">
        <v>20</v>
      </c>
    </row>
    <row r="57" spans="1:12" ht="18" customHeight="1">
      <c r="A57" s="6">
        <v>54</v>
      </c>
      <c r="B57" s="11" t="s">
        <v>473</v>
      </c>
      <c r="C57" s="12" t="s">
        <v>474</v>
      </c>
      <c r="D57" s="27">
        <v>8</v>
      </c>
      <c r="E57" s="11">
        <v>29.5</v>
      </c>
      <c r="F57" s="11">
        <v>28.5</v>
      </c>
      <c r="G57" s="11">
        <v>58</v>
      </c>
      <c r="H57" s="10">
        <v>75.17</v>
      </c>
      <c r="I57" s="19">
        <f>80.24/79.53*H57</f>
        <v>75.84107632339997</v>
      </c>
      <c r="J57" s="19">
        <f t="shared" si="1"/>
        <v>52.42053816169999</v>
      </c>
      <c r="K57" s="20" t="s">
        <v>176</v>
      </c>
      <c r="L57" s="10" t="s">
        <v>20</v>
      </c>
    </row>
    <row r="58" spans="1:12" ht="18" customHeight="1">
      <c r="A58" s="6">
        <v>55</v>
      </c>
      <c r="B58" s="11" t="s">
        <v>475</v>
      </c>
      <c r="C58" s="12" t="s">
        <v>476</v>
      </c>
      <c r="D58" s="27">
        <v>8</v>
      </c>
      <c r="E58" s="11">
        <v>32.5</v>
      </c>
      <c r="F58" s="11">
        <v>15</v>
      </c>
      <c r="G58" s="11">
        <v>47.5</v>
      </c>
      <c r="H58" s="10">
        <v>75</v>
      </c>
      <c r="I58" s="19">
        <f>80.24/79.53*H58</f>
        <v>75.66955865711053</v>
      </c>
      <c r="J58" s="19">
        <f t="shared" si="1"/>
        <v>49.709779328555264</v>
      </c>
      <c r="K58" s="20" t="s">
        <v>179</v>
      </c>
      <c r="L58" s="10" t="s">
        <v>20</v>
      </c>
    </row>
  </sheetData>
  <mergeCells count="10">
    <mergeCell ref="A1:L1"/>
    <mergeCell ref="E2:G2"/>
    <mergeCell ref="H2:I2"/>
    <mergeCell ref="A2:A3"/>
    <mergeCell ref="B2:B3"/>
    <mergeCell ref="C2:C3"/>
    <mergeCell ref="D2:D3"/>
    <mergeCell ref="J2:J3"/>
    <mergeCell ref="K2:K3"/>
    <mergeCell ref="L2:L3"/>
  </mergeCells>
  <printOptions/>
  <pageMargins left="0.6299212598425197" right="0.62992125984251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4">
      <selection activeCell="N30" sqref="N30"/>
    </sheetView>
  </sheetViews>
  <sheetFormatPr defaultColWidth="9.00390625" defaultRowHeight="18.75" customHeight="1"/>
  <cols>
    <col min="1" max="1" width="3.75390625" style="1" customWidth="1"/>
    <col min="2" max="2" width="6.25390625" style="1" customWidth="1"/>
    <col min="3" max="3" width="10.125" style="1" customWidth="1"/>
    <col min="4" max="4" width="5.00390625" style="2" customWidth="1"/>
    <col min="5" max="8" width="6.375" style="1" customWidth="1"/>
    <col min="9" max="10" width="6.375" style="3" customWidth="1"/>
    <col min="11" max="11" width="5.50390625" style="4" customWidth="1"/>
    <col min="12" max="12" width="12.625" style="1" customWidth="1"/>
    <col min="13" max="241" width="9.00390625" style="1" customWidth="1"/>
  </cols>
  <sheetData>
    <row r="1" spans="1:12" ht="18.75" customHeight="1">
      <c r="A1" s="46" t="s">
        <v>604</v>
      </c>
      <c r="B1" s="46"/>
      <c r="C1" s="46"/>
      <c r="D1" s="49"/>
      <c r="E1" s="46"/>
      <c r="F1" s="46"/>
      <c r="G1" s="46"/>
      <c r="H1" s="46"/>
      <c r="I1" s="47"/>
      <c r="J1" s="47"/>
      <c r="K1" s="48"/>
      <c r="L1" s="46"/>
    </row>
    <row r="2" spans="1:12" ht="23.25" customHeight="1">
      <c r="A2" s="41" t="s">
        <v>0</v>
      </c>
      <c r="B2" s="41" t="s">
        <v>1</v>
      </c>
      <c r="C2" s="42" t="s">
        <v>2</v>
      </c>
      <c r="D2" s="50" t="s">
        <v>3</v>
      </c>
      <c r="E2" s="39" t="s">
        <v>4</v>
      </c>
      <c r="F2" s="39"/>
      <c r="G2" s="39"/>
      <c r="H2" s="39" t="s">
        <v>5</v>
      </c>
      <c r="I2" s="40"/>
      <c r="J2" s="40" t="s">
        <v>6</v>
      </c>
      <c r="K2" s="44" t="s">
        <v>7</v>
      </c>
      <c r="L2" s="41" t="s">
        <v>8</v>
      </c>
    </row>
    <row r="3" spans="1:12" ht="23.25" customHeight="1">
      <c r="A3" s="41"/>
      <c r="B3" s="41"/>
      <c r="C3" s="42"/>
      <c r="D3" s="50"/>
      <c r="E3" s="5" t="s">
        <v>9</v>
      </c>
      <c r="F3" s="5" t="s">
        <v>10</v>
      </c>
      <c r="G3" s="5" t="s">
        <v>11</v>
      </c>
      <c r="H3" s="5" t="s">
        <v>12</v>
      </c>
      <c r="I3" s="18" t="s">
        <v>13</v>
      </c>
      <c r="J3" s="43"/>
      <c r="K3" s="45"/>
      <c r="L3" s="41"/>
    </row>
    <row r="4" spans="1:12" ht="18.75" customHeight="1">
      <c r="A4" s="6">
        <v>1</v>
      </c>
      <c r="B4" s="7" t="s">
        <v>477</v>
      </c>
      <c r="C4" s="8" t="s">
        <v>478</v>
      </c>
      <c r="D4" s="9">
        <v>10</v>
      </c>
      <c r="E4" s="10">
        <v>68.5</v>
      </c>
      <c r="F4" s="10">
        <v>71.5</v>
      </c>
      <c r="G4" s="10">
        <v>140</v>
      </c>
      <c r="H4" s="10">
        <v>81</v>
      </c>
      <c r="I4" s="19">
        <f>82.24/81.21*H4</f>
        <v>82.0273365349095</v>
      </c>
      <c r="J4" s="19">
        <f aca="true" t="shared" si="0" ref="J4:J35">G4/4+I4/2</f>
        <v>76.01366826745475</v>
      </c>
      <c r="K4" s="20">
        <v>1</v>
      </c>
      <c r="L4" s="10" t="s">
        <v>16</v>
      </c>
    </row>
    <row r="5" spans="1:12" ht="18.75" customHeight="1">
      <c r="A5" s="6">
        <v>2</v>
      </c>
      <c r="B5" s="7" t="s">
        <v>479</v>
      </c>
      <c r="C5" s="8" t="s">
        <v>480</v>
      </c>
      <c r="D5" s="9">
        <v>10</v>
      </c>
      <c r="E5" s="10">
        <v>61.5</v>
      </c>
      <c r="F5" s="10">
        <v>70.5</v>
      </c>
      <c r="G5" s="10">
        <v>132</v>
      </c>
      <c r="H5" s="10">
        <v>86</v>
      </c>
      <c r="I5" s="19">
        <f>82.24/81.21*H5</f>
        <v>87.09075237039774</v>
      </c>
      <c r="J5" s="19">
        <f t="shared" si="0"/>
        <v>76.54537618519888</v>
      </c>
      <c r="K5" s="20" t="s">
        <v>19</v>
      </c>
      <c r="L5" s="10" t="s">
        <v>20</v>
      </c>
    </row>
    <row r="6" spans="1:12" ht="18.75" customHeight="1">
      <c r="A6" s="6">
        <v>3</v>
      </c>
      <c r="B6" s="7" t="s">
        <v>201</v>
      </c>
      <c r="C6" s="8" t="s">
        <v>481</v>
      </c>
      <c r="D6" s="9">
        <v>10</v>
      </c>
      <c r="E6" s="10">
        <v>73.5</v>
      </c>
      <c r="F6" s="10">
        <v>60</v>
      </c>
      <c r="G6" s="10">
        <v>133.5</v>
      </c>
      <c r="H6" s="10">
        <v>84.67</v>
      </c>
      <c r="I6" s="19">
        <f>82.24/81.21*H6</f>
        <v>85.74388375815788</v>
      </c>
      <c r="J6" s="19">
        <f t="shared" si="0"/>
        <v>76.24694187907895</v>
      </c>
      <c r="K6" s="20" t="s">
        <v>23</v>
      </c>
      <c r="L6" s="10" t="s">
        <v>20</v>
      </c>
    </row>
    <row r="7" spans="1:12" ht="18.75" customHeight="1">
      <c r="A7" s="6">
        <v>4</v>
      </c>
      <c r="B7" s="7" t="s">
        <v>482</v>
      </c>
      <c r="C7" s="8" t="s">
        <v>483</v>
      </c>
      <c r="D7" s="9">
        <v>10</v>
      </c>
      <c r="E7" s="10">
        <v>73</v>
      </c>
      <c r="F7" s="10">
        <v>60</v>
      </c>
      <c r="G7" s="10">
        <v>133</v>
      </c>
      <c r="H7" s="10">
        <v>84.83</v>
      </c>
      <c r="I7" s="19">
        <f>82.24/81.21*H7</f>
        <v>85.9059130648935</v>
      </c>
      <c r="J7" s="19">
        <f t="shared" si="0"/>
        <v>76.20295653244675</v>
      </c>
      <c r="K7" s="20" t="s">
        <v>26</v>
      </c>
      <c r="L7" s="10" t="s">
        <v>20</v>
      </c>
    </row>
    <row r="8" spans="1:12" ht="18.75" customHeight="1">
      <c r="A8" s="6">
        <v>5</v>
      </c>
      <c r="B8" s="7" t="s">
        <v>484</v>
      </c>
      <c r="C8" s="8" t="s">
        <v>485</v>
      </c>
      <c r="D8" s="9">
        <v>11</v>
      </c>
      <c r="E8" s="10">
        <v>65</v>
      </c>
      <c r="F8" s="10">
        <v>72</v>
      </c>
      <c r="G8" s="10">
        <v>137</v>
      </c>
      <c r="H8" s="10">
        <v>85</v>
      </c>
      <c r="I8" s="21">
        <f>82.24/83.75*H8</f>
        <v>83.46746268656716</v>
      </c>
      <c r="J8" s="19">
        <f t="shared" si="0"/>
        <v>75.98373134328358</v>
      </c>
      <c r="K8" s="20" t="s">
        <v>29</v>
      </c>
      <c r="L8" s="10" t="s">
        <v>20</v>
      </c>
    </row>
    <row r="9" spans="1:12" ht="18.75" customHeight="1">
      <c r="A9" s="6">
        <v>6</v>
      </c>
      <c r="B9" s="7" t="s">
        <v>486</v>
      </c>
      <c r="C9" s="8" t="s">
        <v>487</v>
      </c>
      <c r="D9" s="9">
        <v>11</v>
      </c>
      <c r="E9" s="10">
        <v>66</v>
      </c>
      <c r="F9" s="10">
        <v>70.5</v>
      </c>
      <c r="G9" s="10">
        <v>136.5</v>
      </c>
      <c r="H9" s="10">
        <v>85</v>
      </c>
      <c r="I9" s="21">
        <f>82.24/83.75*H9</f>
        <v>83.46746268656716</v>
      </c>
      <c r="J9" s="19">
        <f t="shared" si="0"/>
        <v>75.85873134328358</v>
      </c>
      <c r="K9" s="20" t="s">
        <v>32</v>
      </c>
      <c r="L9" s="10" t="s">
        <v>20</v>
      </c>
    </row>
    <row r="10" spans="1:12" ht="18.75" customHeight="1">
      <c r="A10" s="6">
        <v>7</v>
      </c>
      <c r="B10" s="7" t="s">
        <v>488</v>
      </c>
      <c r="C10" s="8" t="s">
        <v>489</v>
      </c>
      <c r="D10" s="9">
        <v>11</v>
      </c>
      <c r="E10" s="10">
        <v>67</v>
      </c>
      <c r="F10" s="10">
        <v>60</v>
      </c>
      <c r="G10" s="10">
        <v>127</v>
      </c>
      <c r="H10" s="10">
        <v>89</v>
      </c>
      <c r="I10" s="21">
        <f>82.24/83.75*H10</f>
        <v>87.39534328358208</v>
      </c>
      <c r="J10" s="19">
        <f t="shared" si="0"/>
        <v>75.44767164179103</v>
      </c>
      <c r="K10" s="20" t="s">
        <v>35</v>
      </c>
      <c r="L10" s="10" t="s">
        <v>20</v>
      </c>
    </row>
    <row r="11" spans="1:12" ht="18.75" customHeight="1">
      <c r="A11" s="6">
        <v>8</v>
      </c>
      <c r="B11" s="7" t="s">
        <v>490</v>
      </c>
      <c r="C11" s="8" t="s">
        <v>491</v>
      </c>
      <c r="D11" s="9">
        <v>12</v>
      </c>
      <c r="E11" s="10">
        <v>63</v>
      </c>
      <c r="F11" s="10">
        <v>61.5</v>
      </c>
      <c r="G11" s="10">
        <v>124.5</v>
      </c>
      <c r="H11" s="10">
        <v>88</v>
      </c>
      <c r="I11" s="19">
        <f>82.24/81.77*H11</f>
        <v>88.50580897639722</v>
      </c>
      <c r="J11" s="19">
        <f t="shared" si="0"/>
        <v>75.37790448819861</v>
      </c>
      <c r="K11" s="20" t="s">
        <v>38</v>
      </c>
      <c r="L11" s="10" t="s">
        <v>20</v>
      </c>
    </row>
    <row r="12" spans="1:12" ht="18.75" customHeight="1">
      <c r="A12" s="6">
        <v>9</v>
      </c>
      <c r="B12" s="7" t="s">
        <v>492</v>
      </c>
      <c r="C12" s="8" t="s">
        <v>493</v>
      </c>
      <c r="D12" s="9">
        <v>10</v>
      </c>
      <c r="E12" s="10">
        <v>65</v>
      </c>
      <c r="F12" s="10">
        <v>65.5</v>
      </c>
      <c r="G12" s="10">
        <v>130.5</v>
      </c>
      <c r="H12" s="10">
        <v>84.33</v>
      </c>
      <c r="I12" s="19">
        <f>82.24/81.21*H12</f>
        <v>85.39957148134467</v>
      </c>
      <c r="J12" s="19">
        <f t="shared" si="0"/>
        <v>75.32478574067233</v>
      </c>
      <c r="K12" s="20" t="s">
        <v>41</v>
      </c>
      <c r="L12" s="10" t="s">
        <v>20</v>
      </c>
    </row>
    <row r="13" spans="1:12" ht="18.75" customHeight="1">
      <c r="A13" s="6">
        <v>10</v>
      </c>
      <c r="B13" s="7" t="s">
        <v>494</v>
      </c>
      <c r="C13" s="8" t="s">
        <v>495</v>
      </c>
      <c r="D13" s="9">
        <v>12</v>
      </c>
      <c r="E13" s="10">
        <v>65</v>
      </c>
      <c r="F13" s="10">
        <v>64.5</v>
      </c>
      <c r="G13" s="10">
        <v>129.5</v>
      </c>
      <c r="H13" s="10">
        <v>85</v>
      </c>
      <c r="I13" s="19">
        <f>82.24/81.77*H13</f>
        <v>85.48856548856548</v>
      </c>
      <c r="J13" s="19">
        <f t="shared" si="0"/>
        <v>75.11928274428274</v>
      </c>
      <c r="K13" s="20" t="s">
        <v>44</v>
      </c>
      <c r="L13" s="10" t="s">
        <v>20</v>
      </c>
    </row>
    <row r="14" spans="1:12" ht="18.75" customHeight="1">
      <c r="A14" s="6">
        <v>11</v>
      </c>
      <c r="B14" s="7" t="s">
        <v>496</v>
      </c>
      <c r="C14" s="8" t="s">
        <v>497</v>
      </c>
      <c r="D14" s="9">
        <v>11</v>
      </c>
      <c r="E14" s="10">
        <v>64</v>
      </c>
      <c r="F14" s="10">
        <v>67.5</v>
      </c>
      <c r="G14" s="10">
        <v>131.5</v>
      </c>
      <c r="H14" s="10">
        <v>85</v>
      </c>
      <c r="I14" s="21">
        <f>82.24/83.75*H14</f>
        <v>83.46746268656716</v>
      </c>
      <c r="J14" s="19">
        <f t="shared" si="0"/>
        <v>74.60873134328358</v>
      </c>
      <c r="K14" s="20" t="s">
        <v>47</v>
      </c>
      <c r="L14" s="10" t="s">
        <v>20</v>
      </c>
    </row>
    <row r="15" spans="1:12" ht="18.75" customHeight="1">
      <c r="A15" s="6">
        <v>12</v>
      </c>
      <c r="B15" s="7" t="s">
        <v>498</v>
      </c>
      <c r="C15" s="8" t="s">
        <v>499</v>
      </c>
      <c r="D15" s="9">
        <v>11</v>
      </c>
      <c r="E15" s="10">
        <v>62.5</v>
      </c>
      <c r="F15" s="10">
        <v>64</v>
      </c>
      <c r="G15" s="10">
        <v>126.5</v>
      </c>
      <c r="H15" s="10">
        <v>87</v>
      </c>
      <c r="I15" s="21">
        <f>82.24/83.75*H15</f>
        <v>85.43140298507463</v>
      </c>
      <c r="J15" s="19">
        <f t="shared" si="0"/>
        <v>74.3407014925373</v>
      </c>
      <c r="K15" s="20" t="s">
        <v>50</v>
      </c>
      <c r="L15" s="10" t="s">
        <v>20</v>
      </c>
    </row>
    <row r="16" spans="1:12" ht="18.75" customHeight="1">
      <c r="A16" s="6">
        <v>13</v>
      </c>
      <c r="B16" s="7" t="s">
        <v>500</v>
      </c>
      <c r="C16" s="8" t="s">
        <v>501</v>
      </c>
      <c r="D16" s="9">
        <v>10</v>
      </c>
      <c r="E16" s="10">
        <v>56</v>
      </c>
      <c r="F16" s="10">
        <v>61</v>
      </c>
      <c r="G16" s="10">
        <v>117</v>
      </c>
      <c r="H16" s="10">
        <v>88.5</v>
      </c>
      <c r="I16" s="19">
        <f>82.24/81.21*H16</f>
        <v>89.62246028814187</v>
      </c>
      <c r="J16" s="19">
        <f t="shared" si="0"/>
        <v>74.06123014407093</v>
      </c>
      <c r="K16" s="20" t="s">
        <v>53</v>
      </c>
      <c r="L16" s="10" t="s">
        <v>20</v>
      </c>
    </row>
    <row r="17" spans="1:12" ht="18.75" customHeight="1">
      <c r="A17" s="6">
        <v>14</v>
      </c>
      <c r="B17" s="7" t="s">
        <v>502</v>
      </c>
      <c r="C17" s="8" t="s">
        <v>503</v>
      </c>
      <c r="D17" s="9">
        <v>11</v>
      </c>
      <c r="E17" s="10">
        <v>56</v>
      </c>
      <c r="F17" s="10">
        <v>70</v>
      </c>
      <c r="G17" s="10">
        <v>126</v>
      </c>
      <c r="H17" s="10">
        <v>86.33</v>
      </c>
      <c r="I17" s="21">
        <f>82.24/83.75*H17</f>
        <v>84.77348298507462</v>
      </c>
      <c r="J17" s="19">
        <f t="shared" si="0"/>
        <v>73.88674149253731</v>
      </c>
      <c r="K17" s="20" t="s">
        <v>56</v>
      </c>
      <c r="L17" s="10" t="s">
        <v>20</v>
      </c>
    </row>
    <row r="18" spans="1:12" ht="18.75" customHeight="1">
      <c r="A18" s="6">
        <v>15</v>
      </c>
      <c r="B18" s="7" t="s">
        <v>504</v>
      </c>
      <c r="C18" s="8" t="s">
        <v>505</v>
      </c>
      <c r="D18" s="9">
        <v>10</v>
      </c>
      <c r="E18" s="10">
        <v>70.5</v>
      </c>
      <c r="F18" s="10">
        <v>62.5</v>
      </c>
      <c r="G18" s="10">
        <v>133</v>
      </c>
      <c r="H18" s="10">
        <v>80.23</v>
      </c>
      <c r="I18" s="19">
        <f>82.24/81.21*H18</f>
        <v>81.24757049624432</v>
      </c>
      <c r="J18" s="19">
        <f t="shared" si="0"/>
        <v>73.87378524812216</v>
      </c>
      <c r="K18" s="20" t="s">
        <v>59</v>
      </c>
      <c r="L18" s="10" t="s">
        <v>20</v>
      </c>
    </row>
    <row r="19" spans="1:12" ht="18.75" customHeight="1">
      <c r="A19" s="6">
        <v>16</v>
      </c>
      <c r="B19" s="7" t="s">
        <v>506</v>
      </c>
      <c r="C19" s="8" t="s">
        <v>507</v>
      </c>
      <c r="D19" s="9">
        <v>11</v>
      </c>
      <c r="E19" s="10">
        <v>69</v>
      </c>
      <c r="F19" s="10">
        <v>49.5</v>
      </c>
      <c r="G19" s="10">
        <v>118.5</v>
      </c>
      <c r="H19" s="10">
        <v>89.33</v>
      </c>
      <c r="I19" s="21">
        <f>82.24/83.75*H19</f>
        <v>87.71939343283582</v>
      </c>
      <c r="J19" s="19">
        <f t="shared" si="0"/>
        <v>73.48469671641791</v>
      </c>
      <c r="K19" s="20" t="s">
        <v>62</v>
      </c>
      <c r="L19" s="10" t="s">
        <v>20</v>
      </c>
    </row>
    <row r="20" spans="1:12" ht="18.75" customHeight="1">
      <c r="A20" s="6">
        <v>17</v>
      </c>
      <c r="B20" s="7" t="s">
        <v>508</v>
      </c>
      <c r="C20" s="8" t="s">
        <v>509</v>
      </c>
      <c r="D20" s="9">
        <v>10</v>
      </c>
      <c r="E20" s="10">
        <v>56.5</v>
      </c>
      <c r="F20" s="10">
        <v>63.5</v>
      </c>
      <c r="G20" s="10">
        <v>120</v>
      </c>
      <c r="H20" s="10">
        <v>85.63</v>
      </c>
      <c r="I20" s="19">
        <f>82.24/81.21*H20</f>
        <v>86.7160595985716</v>
      </c>
      <c r="J20" s="19">
        <f t="shared" si="0"/>
        <v>73.3580297992858</v>
      </c>
      <c r="K20" s="20" t="s">
        <v>65</v>
      </c>
      <c r="L20" s="10" t="s">
        <v>20</v>
      </c>
    </row>
    <row r="21" spans="1:12" ht="18.75" customHeight="1">
      <c r="A21" s="6">
        <v>18</v>
      </c>
      <c r="B21" s="7" t="s">
        <v>510</v>
      </c>
      <c r="C21" s="8" t="s">
        <v>511</v>
      </c>
      <c r="D21" s="9">
        <v>11</v>
      </c>
      <c r="E21" s="10">
        <v>72</v>
      </c>
      <c r="F21" s="10">
        <v>55.5</v>
      </c>
      <c r="G21" s="10">
        <v>127.5</v>
      </c>
      <c r="H21" s="10">
        <v>84</v>
      </c>
      <c r="I21" s="21">
        <f>82.24/83.75*H21</f>
        <v>82.48549253731343</v>
      </c>
      <c r="J21" s="19">
        <f t="shared" si="0"/>
        <v>73.11774626865672</v>
      </c>
      <c r="K21" s="20" t="s">
        <v>68</v>
      </c>
      <c r="L21" s="10" t="s">
        <v>20</v>
      </c>
    </row>
    <row r="22" spans="1:12" ht="18.75" customHeight="1">
      <c r="A22" s="6">
        <v>19</v>
      </c>
      <c r="B22" s="7" t="s">
        <v>512</v>
      </c>
      <c r="C22" s="8" t="s">
        <v>513</v>
      </c>
      <c r="D22" s="9">
        <v>12</v>
      </c>
      <c r="E22" s="10">
        <v>63.5</v>
      </c>
      <c r="F22" s="10">
        <v>62.5</v>
      </c>
      <c r="G22" s="10">
        <v>126</v>
      </c>
      <c r="H22" s="10">
        <v>82.67</v>
      </c>
      <c r="I22" s="19">
        <f>82.24/81.77*H22</f>
        <v>83.14517304634951</v>
      </c>
      <c r="J22" s="19">
        <f t="shared" si="0"/>
        <v>73.07258652317475</v>
      </c>
      <c r="K22" s="20" t="s">
        <v>71</v>
      </c>
      <c r="L22" s="10" t="s">
        <v>20</v>
      </c>
    </row>
    <row r="23" spans="1:12" ht="18.75" customHeight="1">
      <c r="A23" s="6">
        <v>20</v>
      </c>
      <c r="B23" s="7" t="s">
        <v>514</v>
      </c>
      <c r="C23" s="8" t="s">
        <v>515</v>
      </c>
      <c r="D23" s="9">
        <v>11</v>
      </c>
      <c r="E23" s="10">
        <v>58</v>
      </c>
      <c r="F23" s="10">
        <v>57.5</v>
      </c>
      <c r="G23" s="10">
        <v>115.5</v>
      </c>
      <c r="H23" s="10">
        <v>90</v>
      </c>
      <c r="I23" s="21">
        <f>82.24/83.75*H23</f>
        <v>88.37731343283582</v>
      </c>
      <c r="J23" s="19">
        <f t="shared" si="0"/>
        <v>73.06365671641791</v>
      </c>
      <c r="K23" s="20" t="s">
        <v>74</v>
      </c>
      <c r="L23" s="10" t="s">
        <v>20</v>
      </c>
    </row>
    <row r="24" spans="1:12" ht="18.75" customHeight="1">
      <c r="A24" s="6">
        <v>21</v>
      </c>
      <c r="B24" s="7" t="s">
        <v>516</v>
      </c>
      <c r="C24" s="8" t="s">
        <v>517</v>
      </c>
      <c r="D24" s="9">
        <v>11</v>
      </c>
      <c r="E24" s="10">
        <v>57.5</v>
      </c>
      <c r="F24" s="10">
        <v>60.5</v>
      </c>
      <c r="G24" s="10">
        <v>118</v>
      </c>
      <c r="H24" s="10">
        <v>88.67</v>
      </c>
      <c r="I24" s="21">
        <f>82.24/83.75*H24</f>
        <v>87.07129313432836</v>
      </c>
      <c r="J24" s="19">
        <f t="shared" si="0"/>
        <v>73.03564656716418</v>
      </c>
      <c r="K24" s="20" t="s">
        <v>77</v>
      </c>
      <c r="L24" s="10" t="s">
        <v>20</v>
      </c>
    </row>
    <row r="25" spans="1:12" ht="18.75" customHeight="1">
      <c r="A25" s="6">
        <v>22</v>
      </c>
      <c r="B25" s="7" t="s">
        <v>518</v>
      </c>
      <c r="C25" s="8" t="s">
        <v>519</v>
      </c>
      <c r="D25" s="9">
        <v>12</v>
      </c>
      <c r="E25" s="10">
        <v>63</v>
      </c>
      <c r="F25" s="10">
        <v>61.5</v>
      </c>
      <c r="G25" s="10">
        <v>124.5</v>
      </c>
      <c r="H25" s="10">
        <v>83</v>
      </c>
      <c r="I25" s="19">
        <f>82.24/81.77*H25</f>
        <v>83.477069830011</v>
      </c>
      <c r="J25" s="19">
        <f t="shared" si="0"/>
        <v>72.8635349150055</v>
      </c>
      <c r="K25" s="20" t="s">
        <v>80</v>
      </c>
      <c r="L25" s="10" t="s">
        <v>20</v>
      </c>
    </row>
    <row r="26" spans="1:12" ht="18.75" customHeight="1">
      <c r="A26" s="6">
        <v>23</v>
      </c>
      <c r="B26" s="7" t="s">
        <v>520</v>
      </c>
      <c r="C26" s="8" t="s">
        <v>521</v>
      </c>
      <c r="D26" s="9">
        <v>11</v>
      </c>
      <c r="E26" s="10">
        <v>55.5</v>
      </c>
      <c r="F26" s="10">
        <v>71</v>
      </c>
      <c r="G26" s="10">
        <v>126.5</v>
      </c>
      <c r="H26" s="10">
        <v>83.67</v>
      </c>
      <c r="I26" s="21">
        <f>82.24/83.75*H26</f>
        <v>82.1614423880597</v>
      </c>
      <c r="J26" s="19">
        <f t="shared" si="0"/>
        <v>72.70572119402985</v>
      </c>
      <c r="K26" s="20" t="s">
        <v>83</v>
      </c>
      <c r="L26" s="10" t="s">
        <v>20</v>
      </c>
    </row>
    <row r="27" spans="1:12" ht="18.75" customHeight="1">
      <c r="A27" s="6">
        <v>24</v>
      </c>
      <c r="B27" s="7" t="s">
        <v>522</v>
      </c>
      <c r="C27" s="8" t="s">
        <v>523</v>
      </c>
      <c r="D27" s="9">
        <v>11</v>
      </c>
      <c r="E27" s="10">
        <v>69</v>
      </c>
      <c r="F27" s="10">
        <v>60.5</v>
      </c>
      <c r="G27" s="10">
        <v>129.5</v>
      </c>
      <c r="H27" s="10">
        <v>82</v>
      </c>
      <c r="I27" s="21">
        <f>82.24/83.75*H27</f>
        <v>80.52155223880597</v>
      </c>
      <c r="J27" s="19">
        <f t="shared" si="0"/>
        <v>72.63577611940298</v>
      </c>
      <c r="K27" s="20" t="s">
        <v>86</v>
      </c>
      <c r="L27" s="10" t="s">
        <v>20</v>
      </c>
    </row>
    <row r="28" spans="1:12" ht="18.75" customHeight="1">
      <c r="A28" s="6">
        <v>25</v>
      </c>
      <c r="B28" s="7" t="s">
        <v>524</v>
      </c>
      <c r="C28" s="8" t="s">
        <v>525</v>
      </c>
      <c r="D28" s="9">
        <v>10</v>
      </c>
      <c r="E28" s="10">
        <v>53.5</v>
      </c>
      <c r="F28" s="10">
        <v>60</v>
      </c>
      <c r="G28" s="10">
        <v>113.5</v>
      </c>
      <c r="H28" s="10">
        <v>87.33</v>
      </c>
      <c r="I28" s="19">
        <f>82.24/81.21*H28</f>
        <v>88.43762098263761</v>
      </c>
      <c r="J28" s="19">
        <f t="shared" si="0"/>
        <v>72.5938104913188</v>
      </c>
      <c r="K28" s="20" t="s">
        <v>89</v>
      </c>
      <c r="L28" s="10" t="s">
        <v>20</v>
      </c>
    </row>
    <row r="29" spans="1:12" ht="18.75" customHeight="1">
      <c r="A29" s="6">
        <v>26</v>
      </c>
      <c r="B29" s="7" t="s">
        <v>526</v>
      </c>
      <c r="C29" s="8" t="s">
        <v>527</v>
      </c>
      <c r="D29" s="9">
        <v>10</v>
      </c>
      <c r="E29" s="10">
        <v>54.5</v>
      </c>
      <c r="F29" s="10">
        <v>59</v>
      </c>
      <c r="G29" s="10">
        <v>113.5</v>
      </c>
      <c r="H29" s="10">
        <v>86.67</v>
      </c>
      <c r="I29" s="19">
        <f>82.24/81.21*H29</f>
        <v>87.76925009235316</v>
      </c>
      <c r="J29" s="19">
        <f t="shared" si="0"/>
        <v>72.25962504617658</v>
      </c>
      <c r="K29" s="20" t="s">
        <v>92</v>
      </c>
      <c r="L29" s="10" t="s">
        <v>20</v>
      </c>
    </row>
    <row r="30" spans="1:12" ht="18.75" customHeight="1">
      <c r="A30" s="6">
        <v>27</v>
      </c>
      <c r="B30" s="7" t="s">
        <v>528</v>
      </c>
      <c r="C30" s="8" t="s">
        <v>529</v>
      </c>
      <c r="D30" s="9">
        <v>11</v>
      </c>
      <c r="E30" s="10">
        <v>52.5</v>
      </c>
      <c r="F30" s="10">
        <v>60</v>
      </c>
      <c r="G30" s="10">
        <v>112.5</v>
      </c>
      <c r="H30" s="10">
        <v>89.67</v>
      </c>
      <c r="I30" s="21">
        <f>82.24/83.75*H30</f>
        <v>88.05326328358208</v>
      </c>
      <c r="J30" s="19">
        <f t="shared" si="0"/>
        <v>72.15163164179104</v>
      </c>
      <c r="K30" s="20" t="s">
        <v>95</v>
      </c>
      <c r="L30" s="10" t="s">
        <v>20</v>
      </c>
    </row>
    <row r="31" spans="1:12" ht="18.75" customHeight="1">
      <c r="A31" s="6">
        <v>28</v>
      </c>
      <c r="B31" s="7" t="s">
        <v>530</v>
      </c>
      <c r="C31" s="8" t="s">
        <v>531</v>
      </c>
      <c r="D31" s="9">
        <v>11</v>
      </c>
      <c r="E31" s="10">
        <v>62</v>
      </c>
      <c r="F31" s="10">
        <v>54.5</v>
      </c>
      <c r="G31" s="10">
        <v>116.5</v>
      </c>
      <c r="H31" s="10">
        <v>87.33</v>
      </c>
      <c r="I31" s="21">
        <f>82.24/83.75*H31</f>
        <v>85.75545313432835</v>
      </c>
      <c r="J31" s="19">
        <f t="shared" si="0"/>
        <v>72.00272656716417</v>
      </c>
      <c r="K31" s="20" t="s">
        <v>98</v>
      </c>
      <c r="L31" s="10" t="s">
        <v>20</v>
      </c>
    </row>
    <row r="32" spans="1:12" ht="18.75" customHeight="1">
      <c r="A32" s="6">
        <v>29</v>
      </c>
      <c r="B32" s="7" t="s">
        <v>532</v>
      </c>
      <c r="C32" s="8" t="s">
        <v>533</v>
      </c>
      <c r="D32" s="9">
        <v>10</v>
      </c>
      <c r="E32" s="10">
        <v>64.5</v>
      </c>
      <c r="F32" s="10">
        <v>51.5</v>
      </c>
      <c r="G32" s="10">
        <v>116</v>
      </c>
      <c r="H32" s="10">
        <v>84.5</v>
      </c>
      <c r="I32" s="19">
        <f>82.24/81.21*H32</f>
        <v>85.57172761975127</v>
      </c>
      <c r="J32" s="19">
        <f t="shared" si="0"/>
        <v>71.78586380987564</v>
      </c>
      <c r="K32" s="20" t="s">
        <v>101</v>
      </c>
      <c r="L32" s="10" t="s">
        <v>20</v>
      </c>
    </row>
    <row r="33" spans="1:12" ht="18.75" customHeight="1">
      <c r="A33" s="6">
        <v>30</v>
      </c>
      <c r="B33" s="7" t="s">
        <v>534</v>
      </c>
      <c r="C33" s="8" t="s">
        <v>535</v>
      </c>
      <c r="D33" s="9">
        <v>10</v>
      </c>
      <c r="E33" s="10">
        <v>67.5</v>
      </c>
      <c r="F33" s="10">
        <v>63.5</v>
      </c>
      <c r="G33" s="10">
        <v>131</v>
      </c>
      <c r="H33" s="10">
        <v>77</v>
      </c>
      <c r="I33" s="19">
        <f>82.24/81.21*H33</f>
        <v>77.97660386651891</v>
      </c>
      <c r="J33" s="19">
        <f t="shared" si="0"/>
        <v>71.73830193325946</v>
      </c>
      <c r="K33" s="20" t="s">
        <v>104</v>
      </c>
      <c r="L33" s="10" t="s">
        <v>20</v>
      </c>
    </row>
    <row r="34" spans="1:12" ht="18.75" customHeight="1">
      <c r="A34" s="6">
        <v>31</v>
      </c>
      <c r="B34" s="7" t="s">
        <v>536</v>
      </c>
      <c r="C34" s="8" t="s">
        <v>537</v>
      </c>
      <c r="D34" s="9">
        <v>12</v>
      </c>
      <c r="E34" s="10">
        <v>67</v>
      </c>
      <c r="F34" s="10">
        <v>51</v>
      </c>
      <c r="G34" s="10">
        <v>118</v>
      </c>
      <c r="H34" s="10">
        <v>83.67</v>
      </c>
      <c r="I34" s="19">
        <f>82.24/81.77*H34</f>
        <v>84.15092087562677</v>
      </c>
      <c r="J34" s="19">
        <f t="shared" si="0"/>
        <v>71.57546043781338</v>
      </c>
      <c r="K34" s="20" t="s">
        <v>107</v>
      </c>
      <c r="L34" s="10" t="s">
        <v>20</v>
      </c>
    </row>
    <row r="35" spans="1:12" ht="18.75" customHeight="1">
      <c r="A35" s="6">
        <v>32</v>
      </c>
      <c r="B35" s="7" t="s">
        <v>538</v>
      </c>
      <c r="C35" s="8" t="s">
        <v>539</v>
      </c>
      <c r="D35" s="9">
        <v>11</v>
      </c>
      <c r="E35" s="10">
        <v>63</v>
      </c>
      <c r="F35" s="10">
        <v>55</v>
      </c>
      <c r="G35" s="10">
        <v>118</v>
      </c>
      <c r="H35" s="10">
        <v>85.33</v>
      </c>
      <c r="I35" s="21">
        <f>82.24/83.75*H35</f>
        <v>83.79151283582088</v>
      </c>
      <c r="J35" s="19">
        <f t="shared" si="0"/>
        <v>71.39575641791043</v>
      </c>
      <c r="K35" s="20" t="s">
        <v>110</v>
      </c>
      <c r="L35" s="10" t="s">
        <v>20</v>
      </c>
    </row>
    <row r="36" spans="1:12" ht="18.75" customHeight="1">
      <c r="A36" s="6">
        <v>33</v>
      </c>
      <c r="B36" s="7" t="s">
        <v>540</v>
      </c>
      <c r="C36" s="8" t="s">
        <v>541</v>
      </c>
      <c r="D36" s="9">
        <v>11</v>
      </c>
      <c r="E36" s="10">
        <v>56.5</v>
      </c>
      <c r="F36" s="10">
        <v>66</v>
      </c>
      <c r="G36" s="10">
        <v>122.5</v>
      </c>
      <c r="H36" s="10">
        <v>83</v>
      </c>
      <c r="I36" s="21">
        <f>82.24/83.75*H36</f>
        <v>81.5035223880597</v>
      </c>
      <c r="J36" s="19">
        <f aca="true" t="shared" si="1" ref="J36:J66">G36/4+I36/2</f>
        <v>71.37676119402985</v>
      </c>
      <c r="K36" s="20" t="s">
        <v>113</v>
      </c>
      <c r="L36" s="10" t="s">
        <v>20</v>
      </c>
    </row>
    <row r="37" spans="1:12" ht="18.75" customHeight="1">
      <c r="A37" s="6">
        <v>34</v>
      </c>
      <c r="B37" s="7" t="s">
        <v>542</v>
      </c>
      <c r="C37" s="8" t="s">
        <v>543</v>
      </c>
      <c r="D37" s="9">
        <v>10</v>
      </c>
      <c r="E37" s="10">
        <v>59.5</v>
      </c>
      <c r="F37" s="10">
        <v>54.5</v>
      </c>
      <c r="G37" s="10">
        <v>114</v>
      </c>
      <c r="H37" s="10">
        <v>84.67</v>
      </c>
      <c r="I37" s="19">
        <f>82.24/81.21*H37</f>
        <v>85.74388375815788</v>
      </c>
      <c r="J37" s="19">
        <f t="shared" si="1"/>
        <v>71.37194187907895</v>
      </c>
      <c r="K37" s="20" t="s">
        <v>116</v>
      </c>
      <c r="L37" s="10" t="s">
        <v>20</v>
      </c>
    </row>
    <row r="38" spans="1:12" ht="18.75" customHeight="1">
      <c r="A38" s="6">
        <v>35</v>
      </c>
      <c r="B38" s="7" t="s">
        <v>544</v>
      </c>
      <c r="C38" s="8" t="s">
        <v>545</v>
      </c>
      <c r="D38" s="9">
        <v>10</v>
      </c>
      <c r="E38" s="10">
        <v>61</v>
      </c>
      <c r="F38" s="10">
        <v>58</v>
      </c>
      <c r="G38" s="10">
        <v>119</v>
      </c>
      <c r="H38" s="10">
        <v>82</v>
      </c>
      <c r="I38" s="19">
        <f>82.24/81.21*H38</f>
        <v>83.04001970200714</v>
      </c>
      <c r="J38" s="19">
        <f t="shared" si="1"/>
        <v>71.27000985100358</v>
      </c>
      <c r="K38" s="20" t="s">
        <v>119</v>
      </c>
      <c r="L38" s="10" t="s">
        <v>20</v>
      </c>
    </row>
    <row r="39" spans="1:12" ht="18.75" customHeight="1">
      <c r="A39" s="6">
        <v>36</v>
      </c>
      <c r="B39" s="7" t="s">
        <v>546</v>
      </c>
      <c r="C39" s="8" t="s">
        <v>547</v>
      </c>
      <c r="D39" s="9">
        <v>11</v>
      </c>
      <c r="E39" s="10">
        <v>58</v>
      </c>
      <c r="F39" s="10">
        <v>57.5</v>
      </c>
      <c r="G39" s="10">
        <v>115.5</v>
      </c>
      <c r="H39" s="10">
        <v>86.33</v>
      </c>
      <c r="I39" s="21">
        <f>82.24/83.75*H39</f>
        <v>84.77348298507462</v>
      </c>
      <c r="J39" s="19">
        <f t="shared" si="1"/>
        <v>71.26174149253731</v>
      </c>
      <c r="K39" s="20" t="s">
        <v>122</v>
      </c>
      <c r="L39" s="10" t="s">
        <v>20</v>
      </c>
    </row>
    <row r="40" spans="1:12" ht="18.75" customHeight="1">
      <c r="A40" s="6">
        <v>37</v>
      </c>
      <c r="B40" s="7" t="s">
        <v>548</v>
      </c>
      <c r="C40" s="8" t="s">
        <v>549</v>
      </c>
      <c r="D40" s="9">
        <v>11</v>
      </c>
      <c r="E40" s="10">
        <v>56.5</v>
      </c>
      <c r="F40" s="10">
        <v>64.5</v>
      </c>
      <c r="G40" s="10">
        <v>121</v>
      </c>
      <c r="H40" s="10">
        <v>82.67</v>
      </c>
      <c r="I40" s="21">
        <f>82.24/83.75*H40</f>
        <v>81.17947223880597</v>
      </c>
      <c r="J40" s="19">
        <f t="shared" si="1"/>
        <v>70.83973611940299</v>
      </c>
      <c r="K40" s="20" t="s">
        <v>125</v>
      </c>
      <c r="L40" s="10" t="s">
        <v>20</v>
      </c>
    </row>
    <row r="41" spans="1:12" ht="18.75" customHeight="1">
      <c r="A41" s="6">
        <v>38</v>
      </c>
      <c r="B41" s="7" t="s">
        <v>550</v>
      </c>
      <c r="C41" s="8" t="s">
        <v>551</v>
      </c>
      <c r="D41" s="9">
        <v>10</v>
      </c>
      <c r="E41" s="10">
        <v>62.5</v>
      </c>
      <c r="F41" s="10">
        <v>58.5</v>
      </c>
      <c r="G41" s="10">
        <v>121</v>
      </c>
      <c r="H41" s="10">
        <v>80</v>
      </c>
      <c r="I41" s="19">
        <f>82.24/81.21*H41</f>
        <v>81.01465336781186</v>
      </c>
      <c r="J41" s="19">
        <f t="shared" si="1"/>
        <v>70.75732668390593</v>
      </c>
      <c r="K41" s="20" t="s">
        <v>128</v>
      </c>
      <c r="L41" s="10" t="s">
        <v>20</v>
      </c>
    </row>
    <row r="42" spans="1:12" ht="18.75" customHeight="1">
      <c r="A42" s="6">
        <v>39</v>
      </c>
      <c r="B42" s="7" t="s">
        <v>552</v>
      </c>
      <c r="C42" s="8" t="s">
        <v>553</v>
      </c>
      <c r="D42" s="9">
        <v>11</v>
      </c>
      <c r="E42" s="10">
        <v>49.5</v>
      </c>
      <c r="F42" s="10">
        <v>67</v>
      </c>
      <c r="G42" s="10">
        <v>116.5</v>
      </c>
      <c r="H42" s="10">
        <v>84.33</v>
      </c>
      <c r="I42" s="21">
        <f>82.24/83.75*H42</f>
        <v>82.80954268656716</v>
      </c>
      <c r="J42" s="19">
        <f t="shared" si="1"/>
        <v>70.52977134328358</v>
      </c>
      <c r="K42" s="20" t="s">
        <v>131</v>
      </c>
      <c r="L42" s="10" t="s">
        <v>20</v>
      </c>
    </row>
    <row r="43" spans="1:12" ht="18.75" customHeight="1">
      <c r="A43" s="6">
        <v>40</v>
      </c>
      <c r="B43" s="7" t="s">
        <v>554</v>
      </c>
      <c r="C43" s="8" t="s">
        <v>555</v>
      </c>
      <c r="D43" s="9">
        <v>12</v>
      </c>
      <c r="E43" s="10">
        <v>68</v>
      </c>
      <c r="F43" s="10">
        <v>54.5</v>
      </c>
      <c r="G43" s="10">
        <v>122.5</v>
      </c>
      <c r="H43" s="10">
        <v>79</v>
      </c>
      <c r="I43" s="19">
        <f>82.24/81.77*H43</f>
        <v>79.45407851290204</v>
      </c>
      <c r="J43" s="19">
        <f t="shared" si="1"/>
        <v>70.35203925645102</v>
      </c>
      <c r="K43" s="20" t="s">
        <v>134</v>
      </c>
      <c r="L43" s="10" t="s">
        <v>207</v>
      </c>
    </row>
    <row r="44" spans="1:12" ht="18.75" customHeight="1">
      <c r="A44" s="6">
        <v>41</v>
      </c>
      <c r="B44" s="11" t="s">
        <v>556</v>
      </c>
      <c r="C44" s="12" t="s">
        <v>557</v>
      </c>
      <c r="D44" s="13">
        <v>12</v>
      </c>
      <c r="E44" s="11">
        <v>54.5</v>
      </c>
      <c r="F44" s="11">
        <v>55.5</v>
      </c>
      <c r="G44" s="11">
        <v>110</v>
      </c>
      <c r="H44" s="10">
        <v>85</v>
      </c>
      <c r="I44" s="19">
        <f>82.24/81.77*H44</f>
        <v>85.48856548856548</v>
      </c>
      <c r="J44" s="19">
        <f t="shared" si="1"/>
        <v>70.24428274428274</v>
      </c>
      <c r="K44" s="20" t="s">
        <v>137</v>
      </c>
      <c r="L44" s="10" t="s">
        <v>207</v>
      </c>
    </row>
    <row r="45" spans="1:12" ht="18.75" customHeight="1">
      <c r="A45" s="6">
        <v>42</v>
      </c>
      <c r="B45" s="7" t="s">
        <v>558</v>
      </c>
      <c r="C45" s="8" t="s">
        <v>559</v>
      </c>
      <c r="D45" s="9">
        <v>12</v>
      </c>
      <c r="E45" s="10">
        <v>59.5</v>
      </c>
      <c r="F45" s="10">
        <v>54</v>
      </c>
      <c r="G45" s="10">
        <v>113.5</v>
      </c>
      <c r="H45" s="10">
        <v>83</v>
      </c>
      <c r="I45" s="19">
        <f>82.24/81.77*H45</f>
        <v>83.477069830011</v>
      </c>
      <c r="J45" s="19">
        <f t="shared" si="1"/>
        <v>70.1135349150055</v>
      </c>
      <c r="K45" s="20" t="s">
        <v>140</v>
      </c>
      <c r="L45" s="10" t="s">
        <v>207</v>
      </c>
    </row>
    <row r="46" spans="1:12" ht="18.75" customHeight="1">
      <c r="A46" s="6">
        <v>43</v>
      </c>
      <c r="B46" s="7" t="s">
        <v>560</v>
      </c>
      <c r="C46" s="8" t="s">
        <v>561</v>
      </c>
      <c r="D46" s="9">
        <v>11</v>
      </c>
      <c r="E46" s="10">
        <v>57</v>
      </c>
      <c r="F46" s="10">
        <v>59.5</v>
      </c>
      <c r="G46" s="10">
        <v>116.5</v>
      </c>
      <c r="H46" s="10">
        <v>83.33</v>
      </c>
      <c r="I46" s="21">
        <f>82.24/83.75*H46</f>
        <v>81.82757253731343</v>
      </c>
      <c r="J46" s="19">
        <f t="shared" si="1"/>
        <v>70.03878626865671</v>
      </c>
      <c r="K46" s="20" t="s">
        <v>143</v>
      </c>
      <c r="L46" s="10" t="s">
        <v>207</v>
      </c>
    </row>
    <row r="47" spans="1:12" ht="18.75" customHeight="1">
      <c r="A47" s="6">
        <v>44</v>
      </c>
      <c r="B47" s="7" t="s">
        <v>562</v>
      </c>
      <c r="C47" s="8" t="s">
        <v>563</v>
      </c>
      <c r="D47" s="9">
        <v>10</v>
      </c>
      <c r="E47" s="10">
        <v>63.5</v>
      </c>
      <c r="F47" s="10">
        <v>57</v>
      </c>
      <c r="G47" s="10">
        <v>120.5</v>
      </c>
      <c r="H47" s="10">
        <v>78</v>
      </c>
      <c r="I47" s="19">
        <f>82.24/81.21*H47</f>
        <v>78.98928703361656</v>
      </c>
      <c r="J47" s="19">
        <f t="shared" si="1"/>
        <v>69.61964351680828</v>
      </c>
      <c r="K47" s="20" t="s">
        <v>146</v>
      </c>
      <c r="L47" s="10" t="s">
        <v>207</v>
      </c>
    </row>
    <row r="48" spans="1:12" ht="18.75" customHeight="1">
      <c r="A48" s="6">
        <v>45</v>
      </c>
      <c r="B48" s="7" t="s">
        <v>564</v>
      </c>
      <c r="C48" s="8" t="s">
        <v>565</v>
      </c>
      <c r="D48" s="9">
        <v>12</v>
      </c>
      <c r="E48" s="10">
        <v>61.5</v>
      </c>
      <c r="F48" s="10">
        <v>58</v>
      </c>
      <c r="G48" s="10">
        <v>119.5</v>
      </c>
      <c r="H48" s="10">
        <v>78.33</v>
      </c>
      <c r="I48" s="19">
        <f>82.24/81.77*H48</f>
        <v>78.7802274672863</v>
      </c>
      <c r="J48" s="19">
        <f t="shared" si="1"/>
        <v>69.26511373364315</v>
      </c>
      <c r="K48" s="20" t="s">
        <v>149</v>
      </c>
      <c r="L48" s="10" t="s">
        <v>207</v>
      </c>
    </row>
    <row r="49" spans="1:12" ht="18.75" customHeight="1">
      <c r="A49" s="6">
        <v>46</v>
      </c>
      <c r="B49" s="7" t="s">
        <v>566</v>
      </c>
      <c r="C49" s="8" t="s">
        <v>567</v>
      </c>
      <c r="D49" s="9">
        <v>10</v>
      </c>
      <c r="E49" s="10">
        <v>57.5</v>
      </c>
      <c r="F49" s="10">
        <v>53</v>
      </c>
      <c r="G49" s="10">
        <v>110.5</v>
      </c>
      <c r="H49" s="10">
        <v>81.67</v>
      </c>
      <c r="I49" s="19">
        <f>82.24/81.21*H49</f>
        <v>82.70583425686493</v>
      </c>
      <c r="J49" s="19">
        <f t="shared" si="1"/>
        <v>68.97791712843247</v>
      </c>
      <c r="K49" s="20" t="s">
        <v>152</v>
      </c>
      <c r="L49" s="10" t="s">
        <v>207</v>
      </c>
    </row>
    <row r="50" spans="1:12" ht="18.75" customHeight="1">
      <c r="A50" s="6">
        <v>47</v>
      </c>
      <c r="B50" s="7" t="s">
        <v>568</v>
      </c>
      <c r="C50" s="8" t="s">
        <v>569</v>
      </c>
      <c r="D50" s="9">
        <v>12</v>
      </c>
      <c r="E50" s="10">
        <v>54.5</v>
      </c>
      <c r="F50" s="10">
        <v>57</v>
      </c>
      <c r="G50" s="10">
        <v>111.5</v>
      </c>
      <c r="H50" s="10">
        <v>81.67</v>
      </c>
      <c r="I50" s="19">
        <f>82.24/81.77*H50</f>
        <v>82.13942521707227</v>
      </c>
      <c r="J50" s="19">
        <f t="shared" si="1"/>
        <v>68.94471260853614</v>
      </c>
      <c r="K50" s="20" t="s">
        <v>155</v>
      </c>
      <c r="L50" s="10" t="s">
        <v>207</v>
      </c>
    </row>
    <row r="51" spans="1:12" ht="18.75" customHeight="1">
      <c r="A51" s="6">
        <v>48</v>
      </c>
      <c r="B51" s="7" t="s">
        <v>570</v>
      </c>
      <c r="C51" s="8" t="s">
        <v>571</v>
      </c>
      <c r="D51" s="9">
        <v>10</v>
      </c>
      <c r="E51" s="10">
        <v>53</v>
      </c>
      <c r="F51" s="10">
        <v>64.5</v>
      </c>
      <c r="G51" s="10">
        <v>117.5</v>
      </c>
      <c r="H51" s="10">
        <v>78</v>
      </c>
      <c r="I51" s="19">
        <f>82.24/81.21*H51</f>
        <v>78.98928703361656</v>
      </c>
      <c r="J51" s="19">
        <f t="shared" si="1"/>
        <v>68.86964351680828</v>
      </c>
      <c r="K51" s="20" t="s">
        <v>158</v>
      </c>
      <c r="L51" s="10" t="s">
        <v>207</v>
      </c>
    </row>
    <row r="52" spans="1:12" ht="18.75" customHeight="1">
      <c r="A52" s="6">
        <v>49</v>
      </c>
      <c r="B52" s="11" t="s">
        <v>572</v>
      </c>
      <c r="C52" s="12" t="s">
        <v>573</v>
      </c>
      <c r="D52" s="13">
        <v>11</v>
      </c>
      <c r="E52" s="11">
        <v>59</v>
      </c>
      <c r="F52" s="11">
        <v>49.5</v>
      </c>
      <c r="G52" s="11">
        <v>108.5</v>
      </c>
      <c r="H52" s="10">
        <v>84.67</v>
      </c>
      <c r="I52" s="21">
        <f>82.24/83.75*H52</f>
        <v>83.14341253731342</v>
      </c>
      <c r="J52" s="19">
        <f t="shared" si="1"/>
        <v>68.69670626865671</v>
      </c>
      <c r="K52" s="20" t="s">
        <v>161</v>
      </c>
      <c r="L52" s="10" t="s">
        <v>207</v>
      </c>
    </row>
    <row r="53" spans="1:12" ht="18.75" customHeight="1">
      <c r="A53" s="6">
        <v>50</v>
      </c>
      <c r="B53" s="11" t="s">
        <v>574</v>
      </c>
      <c r="C53" s="12" t="s">
        <v>575</v>
      </c>
      <c r="D53" s="13">
        <v>11</v>
      </c>
      <c r="E53" s="11">
        <v>56</v>
      </c>
      <c r="F53" s="11">
        <v>52.5</v>
      </c>
      <c r="G53" s="11">
        <v>108.5</v>
      </c>
      <c r="H53" s="10">
        <v>84.33</v>
      </c>
      <c r="I53" s="21">
        <f>82.24/83.75*H53</f>
        <v>82.80954268656716</v>
      </c>
      <c r="J53" s="19">
        <f t="shared" si="1"/>
        <v>68.52977134328358</v>
      </c>
      <c r="K53" s="20" t="s">
        <v>164</v>
      </c>
      <c r="L53" s="10" t="s">
        <v>207</v>
      </c>
    </row>
    <row r="54" spans="1:12" ht="18.75" customHeight="1">
      <c r="A54" s="6">
        <v>51</v>
      </c>
      <c r="B54" s="11" t="s">
        <v>576</v>
      </c>
      <c r="C54" s="12" t="s">
        <v>577</v>
      </c>
      <c r="D54" s="13">
        <v>12</v>
      </c>
      <c r="E54" s="11">
        <v>55</v>
      </c>
      <c r="F54" s="11">
        <v>54</v>
      </c>
      <c r="G54" s="11">
        <v>109</v>
      </c>
      <c r="H54" s="10">
        <v>81.67</v>
      </c>
      <c r="I54" s="19">
        <f>82.24/81.77*H54</f>
        <v>82.13942521707227</v>
      </c>
      <c r="J54" s="19">
        <f t="shared" si="1"/>
        <v>68.31971260853614</v>
      </c>
      <c r="K54" s="20" t="s">
        <v>167</v>
      </c>
      <c r="L54" s="10" t="s">
        <v>207</v>
      </c>
    </row>
    <row r="55" spans="1:12" ht="18.75" customHeight="1">
      <c r="A55" s="6">
        <v>52</v>
      </c>
      <c r="B55" s="7" t="s">
        <v>578</v>
      </c>
      <c r="C55" s="8" t="s">
        <v>579</v>
      </c>
      <c r="D55" s="9">
        <v>10</v>
      </c>
      <c r="E55" s="10">
        <v>53.5</v>
      </c>
      <c r="F55" s="10">
        <v>57.5</v>
      </c>
      <c r="G55" s="10">
        <v>111</v>
      </c>
      <c r="H55" s="10">
        <v>80</v>
      </c>
      <c r="I55" s="19">
        <f>82.24/81.21*H55</f>
        <v>81.01465336781186</v>
      </c>
      <c r="J55" s="19">
        <f t="shared" si="1"/>
        <v>68.25732668390593</v>
      </c>
      <c r="K55" s="20" t="s">
        <v>170</v>
      </c>
      <c r="L55" s="10" t="s">
        <v>207</v>
      </c>
    </row>
    <row r="56" spans="1:12" ht="18.75" customHeight="1">
      <c r="A56" s="6">
        <v>53</v>
      </c>
      <c r="B56" s="11" t="s">
        <v>580</v>
      </c>
      <c r="C56" s="12" t="s">
        <v>581</v>
      </c>
      <c r="D56" s="13">
        <v>12</v>
      </c>
      <c r="E56" s="11">
        <v>58</v>
      </c>
      <c r="F56" s="11">
        <v>52</v>
      </c>
      <c r="G56" s="11">
        <v>110</v>
      </c>
      <c r="H56" s="10">
        <v>80.67</v>
      </c>
      <c r="I56" s="19">
        <f>82.24/81.77*H56</f>
        <v>81.13367738779503</v>
      </c>
      <c r="J56" s="19">
        <f t="shared" si="1"/>
        <v>68.06683869389752</v>
      </c>
      <c r="K56" s="20" t="s">
        <v>173</v>
      </c>
      <c r="L56" s="10" t="s">
        <v>207</v>
      </c>
    </row>
    <row r="57" spans="1:12" ht="18.75" customHeight="1">
      <c r="A57" s="6">
        <v>54</v>
      </c>
      <c r="B57" s="7" t="s">
        <v>582</v>
      </c>
      <c r="C57" s="8" t="s">
        <v>583</v>
      </c>
      <c r="D57" s="9">
        <v>10</v>
      </c>
      <c r="E57" s="10">
        <v>58.5</v>
      </c>
      <c r="F57" s="10">
        <v>61</v>
      </c>
      <c r="G57" s="10">
        <v>119.5</v>
      </c>
      <c r="H57" s="10">
        <v>75</v>
      </c>
      <c r="I57" s="19">
        <f>82.24/81.21*H57</f>
        <v>75.95123753232362</v>
      </c>
      <c r="J57" s="19">
        <f t="shared" si="1"/>
        <v>67.8506187661618</v>
      </c>
      <c r="K57" s="20" t="s">
        <v>176</v>
      </c>
      <c r="L57" s="10" t="s">
        <v>207</v>
      </c>
    </row>
    <row r="58" spans="1:12" ht="18.75" customHeight="1">
      <c r="A58" s="6">
        <v>55</v>
      </c>
      <c r="B58" s="11" t="s">
        <v>584</v>
      </c>
      <c r="C58" s="12" t="s">
        <v>585</v>
      </c>
      <c r="D58" s="13">
        <v>10</v>
      </c>
      <c r="E58" s="11">
        <v>45</v>
      </c>
      <c r="F58" s="11">
        <v>64.5</v>
      </c>
      <c r="G58" s="11">
        <v>109.5</v>
      </c>
      <c r="H58" s="10">
        <v>79.5</v>
      </c>
      <c r="I58" s="19">
        <f>82.24/81.21*H58</f>
        <v>80.50831178426303</v>
      </c>
      <c r="J58" s="19">
        <f t="shared" si="1"/>
        <v>67.62915589213151</v>
      </c>
      <c r="K58" s="20" t="s">
        <v>179</v>
      </c>
      <c r="L58" s="10" t="s">
        <v>207</v>
      </c>
    </row>
    <row r="59" spans="1:12" ht="18.75" customHeight="1">
      <c r="A59" s="6">
        <v>56</v>
      </c>
      <c r="B59" s="7" t="s">
        <v>586</v>
      </c>
      <c r="C59" s="8" t="s">
        <v>587</v>
      </c>
      <c r="D59" s="9">
        <v>11</v>
      </c>
      <c r="E59" s="10">
        <v>50</v>
      </c>
      <c r="F59" s="10">
        <v>62</v>
      </c>
      <c r="G59" s="10">
        <v>112</v>
      </c>
      <c r="H59" s="10">
        <v>80.67</v>
      </c>
      <c r="I59" s="21">
        <f>82.24/83.75*H59</f>
        <v>79.2155319402985</v>
      </c>
      <c r="J59" s="19">
        <f t="shared" si="1"/>
        <v>67.60776597014925</v>
      </c>
      <c r="K59" s="20" t="s">
        <v>182</v>
      </c>
      <c r="L59" s="10" t="s">
        <v>207</v>
      </c>
    </row>
    <row r="60" spans="1:12" ht="18.75" customHeight="1">
      <c r="A60" s="6">
        <v>57</v>
      </c>
      <c r="B60" s="11" t="s">
        <v>588</v>
      </c>
      <c r="C60" s="12" t="s">
        <v>589</v>
      </c>
      <c r="D60" s="13">
        <v>10</v>
      </c>
      <c r="E60" s="11">
        <v>48.5</v>
      </c>
      <c r="F60" s="11">
        <v>60.5</v>
      </c>
      <c r="G60" s="11">
        <v>109</v>
      </c>
      <c r="H60" s="10">
        <v>79.33</v>
      </c>
      <c r="I60" s="19">
        <f>82.24/81.21*H60</f>
        <v>80.33615564585642</v>
      </c>
      <c r="J60" s="19">
        <f t="shared" si="1"/>
        <v>67.41807782292821</v>
      </c>
      <c r="K60" s="20" t="s">
        <v>185</v>
      </c>
      <c r="L60" s="10" t="s">
        <v>207</v>
      </c>
    </row>
    <row r="61" spans="1:12" ht="18.75" customHeight="1">
      <c r="A61" s="6">
        <v>58</v>
      </c>
      <c r="B61" s="11" t="s">
        <v>590</v>
      </c>
      <c r="C61" s="12" t="s">
        <v>591</v>
      </c>
      <c r="D61" s="13">
        <v>10</v>
      </c>
      <c r="E61" s="11">
        <v>62</v>
      </c>
      <c r="F61" s="11">
        <v>46.5</v>
      </c>
      <c r="G61" s="11">
        <v>108.5</v>
      </c>
      <c r="H61" s="10">
        <v>79.17</v>
      </c>
      <c r="I61" s="19">
        <f>82.24/81.21*H61</f>
        <v>80.1741263391208</v>
      </c>
      <c r="J61" s="19">
        <f t="shared" si="1"/>
        <v>67.2120631695604</v>
      </c>
      <c r="K61" s="20" t="s">
        <v>188</v>
      </c>
      <c r="L61" s="10" t="s">
        <v>207</v>
      </c>
    </row>
    <row r="62" spans="1:12" ht="18.75" customHeight="1">
      <c r="A62" s="6">
        <v>59</v>
      </c>
      <c r="B62" s="7" t="s">
        <v>592</v>
      </c>
      <c r="C62" s="8" t="s">
        <v>593</v>
      </c>
      <c r="D62" s="9">
        <v>10</v>
      </c>
      <c r="E62" s="10">
        <v>50</v>
      </c>
      <c r="F62" s="10">
        <v>61.5</v>
      </c>
      <c r="G62" s="10">
        <v>111.5</v>
      </c>
      <c r="H62" s="10">
        <v>77.67</v>
      </c>
      <c r="I62" s="19">
        <f>82.24/81.21*H62</f>
        <v>78.65510158847434</v>
      </c>
      <c r="J62" s="19">
        <f t="shared" si="1"/>
        <v>67.20255079423717</v>
      </c>
      <c r="K62" s="20" t="s">
        <v>191</v>
      </c>
      <c r="L62" s="10" t="s">
        <v>207</v>
      </c>
    </row>
    <row r="63" spans="1:12" ht="18.75" customHeight="1">
      <c r="A63" s="6">
        <v>60</v>
      </c>
      <c r="B63" s="14" t="s">
        <v>594</v>
      </c>
      <c r="C63" s="15" t="s">
        <v>595</v>
      </c>
      <c r="D63" s="16">
        <v>10</v>
      </c>
      <c r="E63" s="17">
        <v>65.5</v>
      </c>
      <c r="F63" s="17">
        <v>44.5</v>
      </c>
      <c r="G63" s="17">
        <v>110</v>
      </c>
      <c r="H63" s="17">
        <v>77.83</v>
      </c>
      <c r="I63" s="19">
        <f>82.24/81.21*H63</f>
        <v>78.81713089520996</v>
      </c>
      <c r="J63" s="19">
        <f t="shared" si="1"/>
        <v>66.90856544760499</v>
      </c>
      <c r="K63" s="20" t="s">
        <v>194</v>
      </c>
      <c r="L63" s="10" t="s">
        <v>207</v>
      </c>
    </row>
    <row r="64" spans="1:12" ht="18.75" customHeight="1">
      <c r="A64" s="6">
        <v>61</v>
      </c>
      <c r="B64" s="7" t="s">
        <v>596</v>
      </c>
      <c r="C64" s="8" t="s">
        <v>597</v>
      </c>
      <c r="D64" s="9">
        <v>10</v>
      </c>
      <c r="E64" s="10">
        <v>57</v>
      </c>
      <c r="F64" s="10">
        <v>56.5</v>
      </c>
      <c r="G64" s="10">
        <v>113.5</v>
      </c>
      <c r="H64" s="10">
        <v>76</v>
      </c>
      <c r="I64" s="19">
        <f>82.24/81.21*H64</f>
        <v>76.96392069942127</v>
      </c>
      <c r="J64" s="19">
        <f t="shared" si="1"/>
        <v>66.85696034971063</v>
      </c>
      <c r="K64" s="20" t="s">
        <v>197</v>
      </c>
      <c r="L64" s="10" t="s">
        <v>207</v>
      </c>
    </row>
    <row r="65" spans="1:12" ht="18.75" customHeight="1">
      <c r="A65" s="6">
        <v>62</v>
      </c>
      <c r="B65" s="11" t="s">
        <v>598</v>
      </c>
      <c r="C65" s="12" t="s">
        <v>599</v>
      </c>
      <c r="D65" s="13">
        <v>11</v>
      </c>
      <c r="E65" s="11">
        <v>51</v>
      </c>
      <c r="F65" s="11">
        <v>58.5</v>
      </c>
      <c r="G65" s="11">
        <v>109.5</v>
      </c>
      <c r="H65" s="10">
        <v>80</v>
      </c>
      <c r="I65" s="21">
        <f>82.24/83.75*H65</f>
        <v>78.5576119402985</v>
      </c>
      <c r="J65" s="19">
        <f t="shared" si="1"/>
        <v>66.65380597014925</v>
      </c>
      <c r="K65" s="20" t="s">
        <v>200</v>
      </c>
      <c r="L65" s="10" t="s">
        <v>207</v>
      </c>
    </row>
    <row r="66" spans="1:12" ht="18.75" customHeight="1">
      <c r="A66" s="6">
        <v>63</v>
      </c>
      <c r="B66" s="7" t="s">
        <v>600</v>
      </c>
      <c r="C66" s="8" t="s">
        <v>601</v>
      </c>
      <c r="D66" s="9">
        <v>12</v>
      </c>
      <c r="E66" s="10">
        <v>52</v>
      </c>
      <c r="F66" s="10">
        <v>59.5</v>
      </c>
      <c r="G66" s="10">
        <v>111.5</v>
      </c>
      <c r="H66" s="10">
        <v>75.33</v>
      </c>
      <c r="I66" s="19">
        <f>82.24/81.77*H66</f>
        <v>75.76298397945456</v>
      </c>
      <c r="J66" s="19">
        <f t="shared" si="1"/>
        <v>65.75649198972728</v>
      </c>
      <c r="K66" s="20" t="s">
        <v>203</v>
      </c>
      <c r="L66" s="10" t="s">
        <v>207</v>
      </c>
    </row>
  </sheetData>
  <mergeCells count="10">
    <mergeCell ref="A1:L1"/>
    <mergeCell ref="E2:G2"/>
    <mergeCell ref="H2:I2"/>
    <mergeCell ref="A2:A3"/>
    <mergeCell ref="B2:B3"/>
    <mergeCell ref="C2:C3"/>
    <mergeCell ref="D2:D3"/>
    <mergeCell ref="J2:J3"/>
    <mergeCell ref="K2:K3"/>
    <mergeCell ref="L2:L3"/>
  </mergeCells>
  <printOptions/>
  <pageMargins left="0.6299212598425197" right="0.62992125984251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2016-07-26T00:55:03Z</cp:lastPrinted>
  <dcterms:created xsi:type="dcterms:W3CDTF">2016-06-22T00:53:23Z</dcterms:created>
  <dcterms:modified xsi:type="dcterms:W3CDTF">2016-07-26T00:55:52Z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