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0"/>
  </bookViews>
  <sheets>
    <sheet name="生源地定向预备" sheetId="1" r:id="rId1"/>
  </sheets>
  <definedNames>
    <definedName name="_xlnm.Print_Titles" localSheetId="0">'生源地定向预备'!$1:$3</definedName>
  </definedNames>
  <calcPr fullCalcOnLoad="1"/>
</workbook>
</file>

<file path=xl/sharedStrings.xml><?xml version="1.0" encoding="utf-8"?>
<sst xmlns="http://schemas.openxmlformats.org/spreadsheetml/2006/main" count="463" uniqueCount="235">
  <si>
    <t>序号</t>
  </si>
  <si>
    <t>入闱岗位</t>
  </si>
  <si>
    <t>姓名</t>
  </si>
  <si>
    <t>准考证号</t>
  </si>
  <si>
    <t>岗位学科</t>
  </si>
  <si>
    <t>笔试成绩</t>
  </si>
  <si>
    <t>面试成绩</t>
  </si>
  <si>
    <t>总成绩</t>
  </si>
  <si>
    <t>排名</t>
  </si>
  <si>
    <t>是否拟录用</t>
  </si>
  <si>
    <t>综合知识成绩</t>
  </si>
  <si>
    <t>学科专业成绩</t>
  </si>
  <si>
    <t>总分</t>
  </si>
  <si>
    <t>折算后学科专业成绩</t>
  </si>
  <si>
    <t>折算后总成绩</t>
  </si>
  <si>
    <t>实得分</t>
  </si>
  <si>
    <t>修正成绩</t>
  </si>
  <si>
    <t>折算后面试成绩</t>
  </si>
  <si>
    <t>茶园乡贵坑教学点</t>
  </si>
  <si>
    <t>冯英群</t>
  </si>
  <si>
    <t>136211900919</t>
  </si>
  <si>
    <t>小学英语</t>
  </si>
  <si>
    <t>是</t>
  </si>
  <si>
    <t>茶园乡里溪小学</t>
  </si>
  <si>
    <t>谢妙文</t>
  </si>
  <si>
    <t>136211000208</t>
  </si>
  <si>
    <t>小学语文</t>
  </si>
  <si>
    <t>1</t>
  </si>
  <si>
    <t>王粤琴</t>
  </si>
  <si>
    <t>136211001229</t>
  </si>
  <si>
    <t>2</t>
  </si>
  <si>
    <t>否</t>
  </si>
  <si>
    <t>谢宁楠</t>
  </si>
  <si>
    <t>136211802526</t>
  </si>
  <si>
    <t>3</t>
  </si>
  <si>
    <t>茶园乡六科小学</t>
  </si>
  <si>
    <t>雷小丽</t>
  </si>
  <si>
    <t>136211901915</t>
  </si>
  <si>
    <t>茶园乡龙上教学点</t>
  </si>
  <si>
    <t>冯英长</t>
  </si>
  <si>
    <t>136211801921</t>
  </si>
  <si>
    <t>曾艳芬</t>
  </si>
  <si>
    <t>136212402222</t>
  </si>
  <si>
    <t>小学数学</t>
  </si>
  <si>
    <t>茶园乡义龙教学点</t>
  </si>
  <si>
    <t>王建辉</t>
  </si>
  <si>
    <t>136241703421</t>
  </si>
  <si>
    <t>城岗乡横坑小学</t>
  </si>
  <si>
    <t>赖春华</t>
  </si>
  <si>
    <t>136211802023</t>
  </si>
  <si>
    <t>城岗乡凌陈小学</t>
  </si>
  <si>
    <t>朱林萍</t>
  </si>
  <si>
    <t>136211804312</t>
  </si>
  <si>
    <t>城岗乡铜溪小学</t>
  </si>
  <si>
    <t>刘梦华</t>
  </si>
  <si>
    <t>136211801925</t>
  </si>
  <si>
    <t>城岗乡下洲小学</t>
  </si>
  <si>
    <t>张清红</t>
  </si>
  <si>
    <t>136211902916</t>
  </si>
  <si>
    <t>钟水英</t>
  </si>
  <si>
    <t>136211900103</t>
  </si>
  <si>
    <t>城岗乡严坑村严坑教学点</t>
  </si>
  <si>
    <t>杨丽</t>
  </si>
  <si>
    <t>136211900319</t>
  </si>
  <si>
    <t>城岗乡增溪小学</t>
  </si>
  <si>
    <t>肖艳青</t>
  </si>
  <si>
    <t>136211001328</t>
  </si>
  <si>
    <t>鼎龙乡茶岭小学</t>
  </si>
  <si>
    <t>黄春兰</t>
  </si>
  <si>
    <t>136211900909</t>
  </si>
  <si>
    <t>曾文苑</t>
  </si>
  <si>
    <t>136211900513</t>
  </si>
  <si>
    <t>鼎龙乡水东小学</t>
  </si>
  <si>
    <t>肖冬凤</t>
  </si>
  <si>
    <t>136211900315</t>
  </si>
  <si>
    <t>东村乡坝子村金星教学点</t>
  </si>
  <si>
    <t>吴丽萍</t>
  </si>
  <si>
    <t>136211801224</t>
  </si>
  <si>
    <t>东村乡小洞小学</t>
  </si>
  <si>
    <t>陈华婷</t>
  </si>
  <si>
    <t>136211901524</t>
  </si>
  <si>
    <t>枫边乡坊坑村立新教学点</t>
  </si>
  <si>
    <t>肖春梅</t>
  </si>
  <si>
    <t>136211003105</t>
  </si>
  <si>
    <t>枫边乡山下小学</t>
  </si>
  <si>
    <t>刘清华</t>
  </si>
  <si>
    <t>136211001011</t>
  </si>
  <si>
    <t>高兴樟坑村呈祥教学点</t>
  </si>
  <si>
    <t>袁芳</t>
  </si>
  <si>
    <t>136211902325</t>
  </si>
  <si>
    <t>欧阳江花</t>
  </si>
  <si>
    <t>136014601303</t>
  </si>
  <si>
    <t>刘芬</t>
  </si>
  <si>
    <t>136211902405</t>
  </si>
  <si>
    <t>高兴樟坑村上汶教学点</t>
  </si>
  <si>
    <t>范才荟</t>
  </si>
  <si>
    <t>136211801130</t>
  </si>
  <si>
    <t>许燕春</t>
  </si>
  <si>
    <t>136211003321</t>
  </si>
  <si>
    <t>何玮</t>
  </si>
  <si>
    <t>136211803530</t>
  </si>
  <si>
    <t>古龙岗江夏河陂村学</t>
  </si>
  <si>
    <t>邹燕青</t>
  </si>
  <si>
    <t>136211804226</t>
  </si>
  <si>
    <t>曾莲莲</t>
  </si>
  <si>
    <t>136015103825</t>
  </si>
  <si>
    <t>古龙岗营前椰源村学</t>
  </si>
  <si>
    <t>江琳凤</t>
  </si>
  <si>
    <t>136211100328</t>
  </si>
  <si>
    <t>吴思静</t>
  </si>
  <si>
    <t>136211803009</t>
  </si>
  <si>
    <t>廖健梅</t>
  </si>
  <si>
    <t>136211900524</t>
  </si>
  <si>
    <t>古龙岗镇蜈溪村小</t>
  </si>
  <si>
    <t>张琰</t>
  </si>
  <si>
    <t>136211902303</t>
  </si>
  <si>
    <t>江冬梅</t>
  </si>
  <si>
    <t>136211003504</t>
  </si>
  <si>
    <t>古龙岗忠坪村学</t>
  </si>
  <si>
    <t>叶青香</t>
  </si>
  <si>
    <t>136211802223</t>
  </si>
  <si>
    <t>许远珠</t>
  </si>
  <si>
    <t>136211803906</t>
  </si>
  <si>
    <t>江春连</t>
  </si>
  <si>
    <t>136211803527</t>
  </si>
  <si>
    <t>江背镇长山村华阳教学点</t>
  </si>
  <si>
    <t>徐海平</t>
  </si>
  <si>
    <t>136211004009</t>
  </si>
  <si>
    <t>杨珍妮</t>
  </si>
  <si>
    <t>136211804227</t>
  </si>
  <si>
    <t>江背镇郑塘村红田教学点</t>
  </si>
  <si>
    <t>周观香</t>
  </si>
  <si>
    <t>136211001319</t>
  </si>
  <si>
    <t>王丽萍</t>
  </si>
  <si>
    <t>136212401613</t>
  </si>
  <si>
    <t>蔡勤芳</t>
  </si>
  <si>
    <t>136211902106</t>
  </si>
  <si>
    <t>杰村乡山下教学点</t>
  </si>
  <si>
    <t>谢佩清</t>
  </si>
  <si>
    <t>136211902802</t>
  </si>
  <si>
    <t>杰村乡下岭教学点</t>
  </si>
  <si>
    <t>陈滢</t>
  </si>
  <si>
    <t>136211804203</t>
  </si>
  <si>
    <t>杰村乡曾田小学</t>
  </si>
  <si>
    <t>赖观萍</t>
  </si>
  <si>
    <t>136211001929</t>
  </si>
  <si>
    <t>刘瑞华</t>
  </si>
  <si>
    <t>136212401803</t>
  </si>
  <si>
    <t>均村乡东方教学点</t>
  </si>
  <si>
    <t>陈丽萍</t>
  </si>
  <si>
    <t>136211005806</t>
  </si>
  <si>
    <t>均村乡龙头教学点</t>
  </si>
  <si>
    <t>张检梅</t>
  </si>
  <si>
    <t>136211000828</t>
  </si>
  <si>
    <t>均村乡石背教学点</t>
  </si>
  <si>
    <t>杨济民</t>
  </si>
  <si>
    <t>136211003710</t>
  </si>
  <si>
    <t>邱小琴</t>
  </si>
  <si>
    <t>136212403910</t>
  </si>
  <si>
    <t>均村乡竹兆教学点</t>
  </si>
  <si>
    <t>李小燕</t>
  </si>
  <si>
    <t>136211903324</t>
  </si>
  <si>
    <t>雷跃</t>
  </si>
  <si>
    <t>136211800926</t>
  </si>
  <si>
    <t>良村镇红星村教学点</t>
  </si>
  <si>
    <t>赖福东</t>
  </si>
  <si>
    <t>136212400322</t>
  </si>
  <si>
    <t>良村镇雄岗教学点</t>
  </si>
  <si>
    <t>邓晓琴</t>
  </si>
  <si>
    <t>136211901728</t>
  </si>
  <si>
    <t>钟祥灿</t>
  </si>
  <si>
    <t>136211804205</t>
  </si>
  <si>
    <t>良村镇约口教学点</t>
  </si>
  <si>
    <t>杜小芳</t>
  </si>
  <si>
    <t>136211804025</t>
  </si>
  <si>
    <t>良村镇约溪小学</t>
  </si>
  <si>
    <t>应小玲</t>
  </si>
  <si>
    <t>136211900327</t>
  </si>
  <si>
    <t>良村镇中洲小学</t>
  </si>
  <si>
    <t>刘燕</t>
  </si>
  <si>
    <t>136060200125</t>
  </si>
  <si>
    <t>隆坪乡咸坛小学教学点</t>
  </si>
  <si>
    <t>陈倩颖</t>
  </si>
  <si>
    <t>136211901008</t>
  </si>
  <si>
    <t>张媛</t>
  </si>
  <si>
    <t>136211100214</t>
  </si>
  <si>
    <t>南坑乡金升教学点</t>
  </si>
  <si>
    <t>肖丽</t>
  </si>
  <si>
    <t>136211900809</t>
  </si>
  <si>
    <t>刘金凤</t>
  </si>
  <si>
    <t>136211902607</t>
  </si>
  <si>
    <t>南坑乡王坑教学点</t>
  </si>
  <si>
    <t>李艳梅</t>
  </si>
  <si>
    <t>136211902730</t>
  </si>
  <si>
    <t>社富乡九山友爱教学点</t>
  </si>
  <si>
    <t>刘九花</t>
  </si>
  <si>
    <t>136211900407</t>
  </si>
  <si>
    <t>陈怀顺</t>
  </si>
  <si>
    <t>136212401514</t>
  </si>
  <si>
    <t>社富乡双龙村黄龙教学点</t>
  </si>
  <si>
    <t>付玉梅</t>
  </si>
  <si>
    <t>136211802407</t>
  </si>
  <si>
    <t>邓晓艳</t>
  </si>
  <si>
    <t>136212400715</t>
  </si>
  <si>
    <t>兴江乡大岭邱家教学点</t>
  </si>
  <si>
    <t>江美玲</t>
  </si>
  <si>
    <t>136211900806</t>
  </si>
  <si>
    <t>兴江乡大岭小学</t>
  </si>
  <si>
    <t>温婷婷</t>
  </si>
  <si>
    <t>136211003706</t>
  </si>
  <si>
    <t>兴江乡桐林小学</t>
  </si>
  <si>
    <t>曾秋香</t>
  </si>
  <si>
    <t>136211001813</t>
  </si>
  <si>
    <t>兴莲乡长塘小学</t>
  </si>
  <si>
    <t>陈根秀</t>
  </si>
  <si>
    <t>136212400723</t>
  </si>
  <si>
    <t>兴莲乡忠山小学</t>
  </si>
  <si>
    <t>陈红梅</t>
  </si>
  <si>
    <t>136211800119</t>
  </si>
  <si>
    <t>永丰乡南坑教学点</t>
  </si>
  <si>
    <t>刘东明</t>
  </si>
  <si>
    <t>136211804301</t>
  </si>
  <si>
    <t>永丰乡上坪教学点</t>
  </si>
  <si>
    <t>刘美</t>
  </si>
  <si>
    <t>136211901907</t>
  </si>
  <si>
    <t>吕祝梅</t>
  </si>
  <si>
    <t>136211802724</t>
  </si>
  <si>
    <t>永丰乡西山小学</t>
  </si>
  <si>
    <t>温丽萍</t>
  </si>
  <si>
    <t>136211804614</t>
  </si>
  <si>
    <t>高文生</t>
  </si>
  <si>
    <t>136211001014</t>
  </si>
  <si>
    <t>谢伟斌</t>
  </si>
  <si>
    <t>136212404105</t>
  </si>
  <si>
    <t>生源地总成绩排名及拟录用人员名单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</si>
</sst>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A1" sqref="A1:P1"/>
    </sheetView>
  </sheetViews>
  <sheetFormatPr defaultColWidth="9.00390625" defaultRowHeight="25.5" customHeight="1"/>
  <cols>
    <col min="1" max="1" width="5.125" style="1" customWidth="1"/>
    <col min="2" max="2" width="7.625" style="1" customWidth="1"/>
    <col min="3" max="3" width="7.875" style="1" customWidth="1"/>
    <col min="4" max="4" width="10.50390625" style="1" customWidth="1"/>
    <col min="5" max="5" width="7.625" style="1" customWidth="1"/>
    <col min="6" max="8" width="7.75390625" style="1" customWidth="1"/>
    <col min="9" max="10" width="7.75390625" style="2" customWidth="1"/>
    <col min="11" max="12" width="7.75390625" style="1" customWidth="1"/>
    <col min="13" max="14" width="7.75390625" style="3" customWidth="1"/>
    <col min="15" max="15" width="5.50390625" style="4" customWidth="1"/>
    <col min="16" max="16" width="7.00390625" style="1" customWidth="1"/>
    <col min="17" max="251" width="9.00390625" style="1" customWidth="1"/>
  </cols>
  <sheetData>
    <row r="1" spans="1:16" ht="25.5" customHeight="1">
      <c r="A1" s="23" t="s">
        <v>234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5"/>
      <c r="P1" s="23"/>
    </row>
    <row r="2" spans="1:16" ht="25.5" customHeight="1">
      <c r="A2" s="26" t="s">
        <v>0</v>
      </c>
      <c r="B2" s="26" t="s">
        <v>1</v>
      </c>
      <c r="C2" s="26" t="s">
        <v>2</v>
      </c>
      <c r="D2" s="29" t="s">
        <v>3</v>
      </c>
      <c r="E2" s="29" t="s">
        <v>4</v>
      </c>
      <c r="F2" s="26" t="s">
        <v>5</v>
      </c>
      <c r="G2" s="26"/>
      <c r="H2" s="26"/>
      <c r="I2" s="27"/>
      <c r="J2" s="27"/>
      <c r="K2" s="26" t="s">
        <v>6</v>
      </c>
      <c r="L2" s="26"/>
      <c r="M2" s="27"/>
      <c r="N2" s="27" t="s">
        <v>7</v>
      </c>
      <c r="O2" s="29" t="s">
        <v>8</v>
      </c>
      <c r="P2" s="26" t="s">
        <v>9</v>
      </c>
    </row>
    <row r="3" spans="1:16" ht="25.5" customHeight="1">
      <c r="A3" s="26"/>
      <c r="B3" s="26"/>
      <c r="C3" s="26"/>
      <c r="D3" s="29"/>
      <c r="E3" s="29"/>
      <c r="F3" s="5" t="s">
        <v>10</v>
      </c>
      <c r="G3" s="5" t="s">
        <v>11</v>
      </c>
      <c r="H3" s="5" t="s">
        <v>12</v>
      </c>
      <c r="I3" s="14" t="s">
        <v>13</v>
      </c>
      <c r="J3" s="14" t="s">
        <v>14</v>
      </c>
      <c r="K3" s="15" t="s">
        <v>15</v>
      </c>
      <c r="L3" s="15" t="s">
        <v>16</v>
      </c>
      <c r="M3" s="16" t="s">
        <v>17</v>
      </c>
      <c r="N3" s="30"/>
      <c r="O3" s="31"/>
      <c r="P3" s="32"/>
    </row>
    <row r="4" spans="1:16" ht="25.5" customHeight="1">
      <c r="A4" s="6">
        <v>1</v>
      </c>
      <c r="B4" s="7" t="s">
        <v>18</v>
      </c>
      <c r="C4" s="8" t="s">
        <v>19</v>
      </c>
      <c r="D4" s="9" t="s">
        <v>20</v>
      </c>
      <c r="E4" s="9" t="s">
        <v>21</v>
      </c>
      <c r="F4" s="8">
        <v>53</v>
      </c>
      <c r="G4" s="8">
        <v>68.5</v>
      </c>
      <c r="H4" s="8">
        <v>121.5</v>
      </c>
      <c r="I4" s="17">
        <f>102.01/107.39*G4</f>
        <v>65.0683024490176</v>
      </c>
      <c r="J4" s="18">
        <f aca="true" t="shared" si="0" ref="J4:J22">F4+I4</f>
        <v>118.0683024490176</v>
      </c>
      <c r="K4" s="10">
        <v>80.33</v>
      </c>
      <c r="L4" s="10">
        <v>81.35</v>
      </c>
      <c r="M4" s="19">
        <f>81.52/82.24*L4</f>
        <v>80.63779182879377</v>
      </c>
      <c r="N4" s="19">
        <f aca="true" t="shared" si="1" ref="N4:N22">J4/4+M4/2</f>
        <v>69.83597152665128</v>
      </c>
      <c r="O4" s="20">
        <v>1</v>
      </c>
      <c r="P4" s="10" t="s">
        <v>22</v>
      </c>
    </row>
    <row r="5" spans="1:16" ht="25.5" customHeight="1">
      <c r="A5" s="10">
        <v>2</v>
      </c>
      <c r="B5" s="28" t="s">
        <v>23</v>
      </c>
      <c r="C5" s="8" t="s">
        <v>24</v>
      </c>
      <c r="D5" s="9" t="s">
        <v>25</v>
      </c>
      <c r="E5" s="9" t="s">
        <v>26</v>
      </c>
      <c r="F5" s="8">
        <v>53.5</v>
      </c>
      <c r="G5" s="8">
        <v>61</v>
      </c>
      <c r="H5" s="8">
        <v>114.5</v>
      </c>
      <c r="I5" s="17">
        <f>102.01/106.81*G5</f>
        <v>58.25868364385357</v>
      </c>
      <c r="J5" s="18">
        <f t="shared" si="0"/>
        <v>111.75868364385357</v>
      </c>
      <c r="K5" s="10">
        <v>79</v>
      </c>
      <c r="L5" s="10">
        <v>78.81</v>
      </c>
      <c r="M5" s="19">
        <f>81.52/81.67*L5</f>
        <v>78.66525284682257</v>
      </c>
      <c r="N5" s="19">
        <f t="shared" si="1"/>
        <v>67.27229733437468</v>
      </c>
      <c r="O5" s="20" t="s">
        <v>27</v>
      </c>
      <c r="P5" s="10" t="s">
        <v>22</v>
      </c>
    </row>
    <row r="6" spans="1:16" ht="25.5" customHeight="1">
      <c r="A6" s="10">
        <v>3</v>
      </c>
      <c r="B6" s="28"/>
      <c r="C6" s="8" t="s">
        <v>28</v>
      </c>
      <c r="D6" s="9" t="s">
        <v>29</v>
      </c>
      <c r="E6" s="9" t="s">
        <v>26</v>
      </c>
      <c r="F6" s="8">
        <v>44.5</v>
      </c>
      <c r="G6" s="8">
        <v>54</v>
      </c>
      <c r="H6" s="8">
        <v>98.5</v>
      </c>
      <c r="I6" s="17">
        <f>102.01/106.81*G6</f>
        <v>51.57326093062447</v>
      </c>
      <c r="J6" s="18">
        <f t="shared" si="0"/>
        <v>96.07326093062447</v>
      </c>
      <c r="K6" s="10">
        <v>79.83</v>
      </c>
      <c r="L6" s="10">
        <v>79.78</v>
      </c>
      <c r="M6" s="19">
        <f>81.52/81.67*L6</f>
        <v>79.63347128688623</v>
      </c>
      <c r="N6" s="19">
        <f t="shared" si="1"/>
        <v>63.83505087609923</v>
      </c>
      <c r="O6" s="20" t="s">
        <v>30</v>
      </c>
      <c r="P6" s="10" t="s">
        <v>31</v>
      </c>
    </row>
    <row r="7" spans="1:16" ht="25.5" customHeight="1">
      <c r="A7" s="10">
        <v>4</v>
      </c>
      <c r="B7" s="28"/>
      <c r="C7" s="8" t="s">
        <v>32</v>
      </c>
      <c r="D7" s="9" t="s">
        <v>33</v>
      </c>
      <c r="E7" s="9" t="s">
        <v>26</v>
      </c>
      <c r="F7" s="8">
        <v>45.5</v>
      </c>
      <c r="G7" s="8">
        <v>52</v>
      </c>
      <c r="H7" s="8">
        <v>97.5</v>
      </c>
      <c r="I7" s="17">
        <f>102.01/106.81*G7</f>
        <v>49.66314015541616</v>
      </c>
      <c r="J7" s="18">
        <f t="shared" si="0"/>
        <v>95.16314015541616</v>
      </c>
      <c r="K7" s="10">
        <v>77.33</v>
      </c>
      <c r="L7" s="10">
        <v>78.11</v>
      </c>
      <c r="M7" s="19">
        <f>81.52/81.67*L7</f>
        <v>77.9665385086323</v>
      </c>
      <c r="N7" s="19">
        <f t="shared" si="1"/>
        <v>62.77405429317019</v>
      </c>
      <c r="O7" s="20" t="s">
        <v>34</v>
      </c>
      <c r="P7" s="10" t="s">
        <v>31</v>
      </c>
    </row>
    <row r="8" spans="1:16" ht="25.5" customHeight="1">
      <c r="A8" s="10">
        <v>5</v>
      </c>
      <c r="B8" s="11" t="s">
        <v>35</v>
      </c>
      <c r="C8" s="8" t="s">
        <v>36</v>
      </c>
      <c r="D8" s="9" t="s">
        <v>37</v>
      </c>
      <c r="E8" s="9" t="s">
        <v>21</v>
      </c>
      <c r="F8" s="8">
        <v>55.5</v>
      </c>
      <c r="G8" s="8">
        <v>56.5</v>
      </c>
      <c r="H8" s="8">
        <v>112</v>
      </c>
      <c r="I8" s="17">
        <f>102.01/107.39*G8</f>
        <v>53.66947574262036</v>
      </c>
      <c r="J8" s="18">
        <f t="shared" si="0"/>
        <v>109.16947574262036</v>
      </c>
      <c r="K8" s="10">
        <v>82.67</v>
      </c>
      <c r="L8" s="10">
        <v>83.15</v>
      </c>
      <c r="M8" s="19">
        <f>81.52/82.24*L8</f>
        <v>82.42203307392997</v>
      </c>
      <c r="N8" s="19">
        <f t="shared" si="1"/>
        <v>68.50338547262007</v>
      </c>
      <c r="O8" s="20" t="s">
        <v>27</v>
      </c>
      <c r="P8" s="10" t="s">
        <v>22</v>
      </c>
    </row>
    <row r="9" spans="1:16" ht="25.5" customHeight="1">
      <c r="A9" s="10">
        <v>6</v>
      </c>
      <c r="B9" s="28" t="s">
        <v>38</v>
      </c>
      <c r="C9" s="8" t="s">
        <v>39</v>
      </c>
      <c r="D9" s="9" t="s">
        <v>40</v>
      </c>
      <c r="E9" s="9" t="s">
        <v>26</v>
      </c>
      <c r="F9" s="8">
        <v>47</v>
      </c>
      <c r="G9" s="8">
        <v>58.5</v>
      </c>
      <c r="H9" s="8">
        <v>105.5</v>
      </c>
      <c r="I9" s="17">
        <f aca="true" t="shared" si="2" ref="I9:I14">102.01/106.81*G9</f>
        <v>55.87103267484318</v>
      </c>
      <c r="J9" s="18">
        <f t="shared" si="0"/>
        <v>102.87103267484318</v>
      </c>
      <c r="K9" s="10">
        <v>75.33</v>
      </c>
      <c r="L9" s="10">
        <v>75.51</v>
      </c>
      <c r="M9" s="19">
        <f aca="true" t="shared" si="3" ref="M9:M14">81.52/81.67*L9</f>
        <v>75.37131382392555</v>
      </c>
      <c r="N9" s="19">
        <f t="shared" si="1"/>
        <v>63.40341508067357</v>
      </c>
      <c r="O9" s="20" t="s">
        <v>27</v>
      </c>
      <c r="P9" s="10" t="s">
        <v>22</v>
      </c>
    </row>
    <row r="10" spans="1:16" ht="25.5" customHeight="1">
      <c r="A10" s="10">
        <v>7</v>
      </c>
      <c r="B10" s="28"/>
      <c r="C10" s="8" t="s">
        <v>41</v>
      </c>
      <c r="D10" s="9" t="s">
        <v>42</v>
      </c>
      <c r="E10" s="9" t="s">
        <v>43</v>
      </c>
      <c r="F10" s="8">
        <v>35</v>
      </c>
      <c r="G10" s="8">
        <v>21.5</v>
      </c>
      <c r="H10" s="8">
        <v>56.5</v>
      </c>
      <c r="I10" s="17">
        <f>102.01/82.64*G10</f>
        <v>26.539387705711523</v>
      </c>
      <c r="J10" s="18">
        <f t="shared" si="0"/>
        <v>61.53938770571152</v>
      </c>
      <c r="K10" s="10">
        <v>71.33</v>
      </c>
      <c r="L10" s="10">
        <v>71.09</v>
      </c>
      <c r="M10" s="19">
        <f>81.52/80.24*L10</f>
        <v>72.22403788634098</v>
      </c>
      <c r="N10" s="19">
        <f t="shared" si="1"/>
        <v>51.496865869598366</v>
      </c>
      <c r="O10" s="20" t="s">
        <v>30</v>
      </c>
      <c r="P10" s="10" t="s">
        <v>31</v>
      </c>
    </row>
    <row r="11" spans="1:16" ht="25.5" customHeight="1">
      <c r="A11" s="10">
        <v>8</v>
      </c>
      <c r="B11" s="11" t="s">
        <v>44</v>
      </c>
      <c r="C11" s="8" t="s">
        <v>45</v>
      </c>
      <c r="D11" s="9" t="s">
        <v>46</v>
      </c>
      <c r="E11" s="9" t="s">
        <v>21</v>
      </c>
      <c r="F11" s="8">
        <v>43.5</v>
      </c>
      <c r="G11" s="8">
        <v>50</v>
      </c>
      <c r="H11" s="8">
        <v>93.5</v>
      </c>
      <c r="I11" s="17">
        <f aca="true" t="shared" si="4" ref="I11:I17">102.01/107.39*G11</f>
        <v>47.49511127665518</v>
      </c>
      <c r="J11" s="18">
        <f t="shared" si="0"/>
        <v>90.99511127665518</v>
      </c>
      <c r="K11" s="10">
        <v>74.33</v>
      </c>
      <c r="L11" s="10">
        <v>72.99</v>
      </c>
      <c r="M11" s="19">
        <f aca="true" t="shared" si="5" ref="M11:M17">81.52/82.24*L11</f>
        <v>72.35098249027237</v>
      </c>
      <c r="N11" s="19">
        <f t="shared" si="1"/>
        <v>58.92426906429998</v>
      </c>
      <c r="O11" s="20" t="s">
        <v>27</v>
      </c>
      <c r="P11" s="10" t="s">
        <v>22</v>
      </c>
    </row>
    <row r="12" spans="1:16" ht="25.5" customHeight="1">
      <c r="A12" s="10">
        <v>9</v>
      </c>
      <c r="B12" s="11" t="s">
        <v>47</v>
      </c>
      <c r="C12" s="8" t="s">
        <v>48</v>
      </c>
      <c r="D12" s="9" t="s">
        <v>49</v>
      </c>
      <c r="E12" s="9" t="s">
        <v>26</v>
      </c>
      <c r="F12" s="8">
        <v>67</v>
      </c>
      <c r="G12" s="8">
        <v>61.5</v>
      </c>
      <c r="H12" s="8">
        <v>128.5</v>
      </c>
      <c r="I12" s="17">
        <f t="shared" si="2"/>
        <v>58.73621383765565</v>
      </c>
      <c r="J12" s="18">
        <f t="shared" si="0"/>
        <v>125.73621383765564</v>
      </c>
      <c r="K12" s="10">
        <v>80.67</v>
      </c>
      <c r="L12" s="10">
        <v>80.86</v>
      </c>
      <c r="M12" s="19">
        <f t="shared" si="3"/>
        <v>80.71148769437981</v>
      </c>
      <c r="N12" s="19">
        <f t="shared" si="1"/>
        <v>71.78979730660382</v>
      </c>
      <c r="O12" s="20" t="s">
        <v>27</v>
      </c>
      <c r="P12" s="10" t="s">
        <v>22</v>
      </c>
    </row>
    <row r="13" spans="1:16" ht="25.5" customHeight="1">
      <c r="A13" s="10">
        <v>10</v>
      </c>
      <c r="B13" s="11" t="s">
        <v>50</v>
      </c>
      <c r="C13" s="8" t="s">
        <v>51</v>
      </c>
      <c r="D13" s="9" t="s">
        <v>52</v>
      </c>
      <c r="E13" s="9" t="s">
        <v>26</v>
      </c>
      <c r="F13" s="8">
        <v>56</v>
      </c>
      <c r="G13" s="8">
        <v>58</v>
      </c>
      <c r="H13" s="8">
        <v>114</v>
      </c>
      <c r="I13" s="17">
        <f t="shared" si="2"/>
        <v>55.393502481041104</v>
      </c>
      <c r="J13" s="18">
        <f t="shared" si="0"/>
        <v>111.39350248104111</v>
      </c>
      <c r="K13" s="10">
        <v>82.6</v>
      </c>
      <c r="L13" s="10">
        <v>82.55</v>
      </c>
      <c r="M13" s="19">
        <f t="shared" si="3"/>
        <v>82.3983837394392</v>
      </c>
      <c r="N13" s="19">
        <f t="shared" si="1"/>
        <v>69.04756748997988</v>
      </c>
      <c r="O13" s="20" t="s">
        <v>27</v>
      </c>
      <c r="P13" s="10" t="s">
        <v>22</v>
      </c>
    </row>
    <row r="14" spans="1:16" ht="25.5" customHeight="1">
      <c r="A14" s="10">
        <v>11</v>
      </c>
      <c r="B14" s="11" t="s">
        <v>53</v>
      </c>
      <c r="C14" s="8" t="s">
        <v>54</v>
      </c>
      <c r="D14" s="9" t="s">
        <v>55</v>
      </c>
      <c r="E14" s="9" t="s">
        <v>26</v>
      </c>
      <c r="F14" s="8">
        <v>60</v>
      </c>
      <c r="G14" s="8">
        <v>60.5</v>
      </c>
      <c r="H14" s="8">
        <v>120.5</v>
      </c>
      <c r="I14" s="17">
        <f t="shared" si="2"/>
        <v>57.78115345005149</v>
      </c>
      <c r="J14" s="18">
        <f t="shared" si="0"/>
        <v>117.78115345005149</v>
      </c>
      <c r="K14" s="10">
        <v>79.83</v>
      </c>
      <c r="L14" s="10">
        <v>79.13</v>
      </c>
      <c r="M14" s="19">
        <f t="shared" si="3"/>
        <v>78.98466511570955</v>
      </c>
      <c r="N14" s="19">
        <f t="shared" si="1"/>
        <v>68.93762092036765</v>
      </c>
      <c r="O14" s="20" t="s">
        <v>27</v>
      </c>
      <c r="P14" s="10" t="s">
        <v>22</v>
      </c>
    </row>
    <row r="15" spans="1:16" ht="25.5" customHeight="1">
      <c r="A15" s="10">
        <v>12</v>
      </c>
      <c r="B15" s="28" t="s">
        <v>56</v>
      </c>
      <c r="C15" s="8" t="s">
        <v>57</v>
      </c>
      <c r="D15" s="9" t="s">
        <v>58</v>
      </c>
      <c r="E15" s="9" t="s">
        <v>21</v>
      </c>
      <c r="F15" s="8">
        <v>41.5</v>
      </c>
      <c r="G15" s="8">
        <v>51</v>
      </c>
      <c r="H15" s="8">
        <v>92.5</v>
      </c>
      <c r="I15" s="17">
        <f t="shared" si="4"/>
        <v>48.44501350218829</v>
      </c>
      <c r="J15" s="18">
        <f t="shared" si="0"/>
        <v>89.94501350218829</v>
      </c>
      <c r="K15" s="10">
        <v>82.33</v>
      </c>
      <c r="L15" s="10">
        <v>83.37</v>
      </c>
      <c r="M15" s="19">
        <f t="shared" si="5"/>
        <v>82.64010700389106</v>
      </c>
      <c r="N15" s="19">
        <f t="shared" si="1"/>
        <v>63.8063068774926</v>
      </c>
      <c r="O15" s="20" t="s">
        <v>27</v>
      </c>
      <c r="P15" s="10" t="s">
        <v>22</v>
      </c>
    </row>
    <row r="16" spans="1:16" ht="25.5" customHeight="1">
      <c r="A16" s="10">
        <v>13</v>
      </c>
      <c r="B16" s="28"/>
      <c r="C16" s="8" t="s">
        <v>59</v>
      </c>
      <c r="D16" s="9" t="s">
        <v>60</v>
      </c>
      <c r="E16" s="9" t="s">
        <v>21</v>
      </c>
      <c r="F16" s="8">
        <v>40</v>
      </c>
      <c r="G16" s="8">
        <v>43</v>
      </c>
      <c r="H16" s="8">
        <v>83</v>
      </c>
      <c r="I16" s="17">
        <f t="shared" si="4"/>
        <v>40.84579569792346</v>
      </c>
      <c r="J16" s="18">
        <f t="shared" si="0"/>
        <v>80.84579569792345</v>
      </c>
      <c r="K16" s="10">
        <v>76</v>
      </c>
      <c r="L16" s="10">
        <v>74.63</v>
      </c>
      <c r="M16" s="19">
        <f t="shared" si="5"/>
        <v>73.97662451361867</v>
      </c>
      <c r="N16" s="19">
        <f t="shared" si="1"/>
        <v>57.1997611812902</v>
      </c>
      <c r="O16" s="20" t="s">
        <v>30</v>
      </c>
      <c r="P16" s="10" t="s">
        <v>31</v>
      </c>
    </row>
    <row r="17" spans="1:16" ht="25.5" customHeight="1">
      <c r="A17" s="10">
        <v>14</v>
      </c>
      <c r="B17" s="11" t="s">
        <v>61</v>
      </c>
      <c r="C17" s="8" t="s">
        <v>62</v>
      </c>
      <c r="D17" s="9" t="s">
        <v>63</v>
      </c>
      <c r="E17" s="9" t="s">
        <v>21</v>
      </c>
      <c r="F17" s="8">
        <v>58</v>
      </c>
      <c r="G17" s="8">
        <v>58</v>
      </c>
      <c r="H17" s="8">
        <v>116</v>
      </c>
      <c r="I17" s="17">
        <f t="shared" si="4"/>
        <v>55.09432908092001</v>
      </c>
      <c r="J17" s="18">
        <f t="shared" si="0"/>
        <v>113.09432908092</v>
      </c>
      <c r="K17" s="10">
        <v>85.67</v>
      </c>
      <c r="L17" s="10">
        <v>84.13</v>
      </c>
      <c r="M17" s="19">
        <f t="shared" si="5"/>
        <v>83.39345330739299</v>
      </c>
      <c r="N17" s="19">
        <f t="shared" si="1"/>
        <v>69.9703089239265</v>
      </c>
      <c r="O17" s="20" t="s">
        <v>27</v>
      </c>
      <c r="P17" s="10" t="s">
        <v>22</v>
      </c>
    </row>
    <row r="18" spans="1:16" ht="25.5" customHeight="1">
      <c r="A18" s="10">
        <v>15</v>
      </c>
      <c r="B18" s="11" t="s">
        <v>64</v>
      </c>
      <c r="C18" s="8" t="s">
        <v>65</v>
      </c>
      <c r="D18" s="9" t="s">
        <v>66</v>
      </c>
      <c r="E18" s="9" t="s">
        <v>26</v>
      </c>
      <c r="F18" s="8">
        <v>43</v>
      </c>
      <c r="G18" s="8">
        <v>61</v>
      </c>
      <c r="H18" s="8">
        <v>104</v>
      </c>
      <c r="I18" s="17">
        <f>102.01/106.81*G18</f>
        <v>58.25868364385357</v>
      </c>
      <c r="J18" s="18">
        <f t="shared" si="0"/>
        <v>101.25868364385357</v>
      </c>
      <c r="K18" s="10">
        <v>84</v>
      </c>
      <c r="L18" s="10">
        <v>84.2</v>
      </c>
      <c r="M18" s="19">
        <f>81.52/81.67*L18</f>
        <v>84.04535325088771</v>
      </c>
      <c r="N18" s="19">
        <f t="shared" si="1"/>
        <v>67.33734753640725</v>
      </c>
      <c r="O18" s="20" t="s">
        <v>27</v>
      </c>
      <c r="P18" s="10" t="s">
        <v>22</v>
      </c>
    </row>
    <row r="19" spans="1:16" ht="25.5" customHeight="1">
      <c r="A19" s="10">
        <v>16</v>
      </c>
      <c r="B19" s="28" t="s">
        <v>67</v>
      </c>
      <c r="C19" s="8" t="s">
        <v>68</v>
      </c>
      <c r="D19" s="9" t="s">
        <v>69</v>
      </c>
      <c r="E19" s="9" t="s">
        <v>21</v>
      </c>
      <c r="F19" s="8">
        <v>68.5</v>
      </c>
      <c r="G19" s="8">
        <v>63</v>
      </c>
      <c r="H19" s="8">
        <v>131.5</v>
      </c>
      <c r="I19" s="17">
        <f>102.01/107.39*G19</f>
        <v>59.84384020858553</v>
      </c>
      <c r="J19" s="18">
        <f t="shared" si="0"/>
        <v>128.34384020858553</v>
      </c>
      <c r="K19" s="10">
        <v>85.67</v>
      </c>
      <c r="L19" s="10">
        <v>86.76</v>
      </c>
      <c r="M19" s="19">
        <f>81.52/82.24*L19</f>
        <v>86.00042801556421</v>
      </c>
      <c r="N19" s="19">
        <f t="shared" si="1"/>
        <v>75.08617405992848</v>
      </c>
      <c r="O19" s="20" t="s">
        <v>27</v>
      </c>
      <c r="P19" s="10" t="s">
        <v>22</v>
      </c>
    </row>
    <row r="20" spans="1:16" ht="25.5" customHeight="1">
      <c r="A20" s="10">
        <v>17</v>
      </c>
      <c r="B20" s="28"/>
      <c r="C20" s="8" t="s">
        <v>70</v>
      </c>
      <c r="D20" s="9" t="s">
        <v>71</v>
      </c>
      <c r="E20" s="9" t="s">
        <v>21</v>
      </c>
      <c r="F20" s="8">
        <v>53</v>
      </c>
      <c r="G20" s="8">
        <v>49</v>
      </c>
      <c r="H20" s="8">
        <v>102</v>
      </c>
      <c r="I20" s="17">
        <f>102.01/107.39*G20</f>
        <v>46.54520905112208</v>
      </c>
      <c r="J20" s="18">
        <f t="shared" si="0"/>
        <v>99.54520905112207</v>
      </c>
      <c r="K20" s="10">
        <v>75</v>
      </c>
      <c r="L20" s="10">
        <v>75.43</v>
      </c>
      <c r="M20" s="19">
        <f>81.52/82.24*L20</f>
        <v>74.7696206225681</v>
      </c>
      <c r="N20" s="19">
        <f t="shared" si="1"/>
        <v>62.27111257406457</v>
      </c>
      <c r="O20" s="20" t="s">
        <v>30</v>
      </c>
      <c r="P20" s="10" t="s">
        <v>31</v>
      </c>
    </row>
    <row r="21" spans="1:16" ht="25.5" customHeight="1">
      <c r="A21" s="10">
        <v>18</v>
      </c>
      <c r="B21" s="11" t="s">
        <v>72</v>
      </c>
      <c r="C21" s="8" t="s">
        <v>73</v>
      </c>
      <c r="D21" s="9" t="s">
        <v>74</v>
      </c>
      <c r="E21" s="9" t="s">
        <v>21</v>
      </c>
      <c r="F21" s="8">
        <v>52.5</v>
      </c>
      <c r="G21" s="8">
        <v>47.5</v>
      </c>
      <c r="H21" s="8">
        <v>100</v>
      </c>
      <c r="I21" s="17">
        <f>102.01/107.39*G21</f>
        <v>45.12035571282242</v>
      </c>
      <c r="J21" s="18">
        <f t="shared" si="0"/>
        <v>97.62035571282243</v>
      </c>
      <c r="K21" s="10">
        <v>77.33</v>
      </c>
      <c r="L21" s="10">
        <v>75.94</v>
      </c>
      <c r="M21" s="19">
        <f>81.52/82.24*L21</f>
        <v>75.27515564202335</v>
      </c>
      <c r="N21" s="19">
        <f t="shared" si="1"/>
        <v>62.04266674921728</v>
      </c>
      <c r="O21" s="20" t="s">
        <v>27</v>
      </c>
      <c r="P21" s="10" t="s">
        <v>22</v>
      </c>
    </row>
    <row r="22" spans="1:16" ht="25.5" customHeight="1">
      <c r="A22" s="10">
        <v>19</v>
      </c>
      <c r="B22" s="8" t="s">
        <v>75</v>
      </c>
      <c r="C22" s="8" t="s">
        <v>76</v>
      </c>
      <c r="D22" s="9" t="s">
        <v>77</v>
      </c>
      <c r="E22" s="9" t="s">
        <v>26</v>
      </c>
      <c r="F22" s="8">
        <v>51.5</v>
      </c>
      <c r="G22" s="8">
        <v>44.5</v>
      </c>
      <c r="H22" s="8">
        <v>96</v>
      </c>
      <c r="I22" s="17">
        <f>102.01/106.81*G22</f>
        <v>42.50018724838498</v>
      </c>
      <c r="J22" s="18">
        <f t="shared" si="0"/>
        <v>94.00018724838498</v>
      </c>
      <c r="K22" s="10">
        <v>82.9</v>
      </c>
      <c r="L22" s="10">
        <v>82.18</v>
      </c>
      <c r="M22" s="19">
        <f>81.52/81.67*L22</f>
        <v>82.02906330353862</v>
      </c>
      <c r="N22" s="19">
        <f t="shared" si="1"/>
        <v>64.51457846386555</v>
      </c>
      <c r="O22" s="20" t="s">
        <v>27</v>
      </c>
      <c r="P22" s="10" t="s">
        <v>22</v>
      </c>
    </row>
    <row r="23" spans="1:16" ht="25.5" customHeight="1">
      <c r="A23" s="10">
        <v>21</v>
      </c>
      <c r="B23" s="11" t="s">
        <v>78</v>
      </c>
      <c r="C23" s="8" t="s">
        <v>79</v>
      </c>
      <c r="D23" s="9" t="s">
        <v>80</v>
      </c>
      <c r="E23" s="9" t="s">
        <v>21</v>
      </c>
      <c r="F23" s="8">
        <v>51</v>
      </c>
      <c r="G23" s="8">
        <v>53</v>
      </c>
      <c r="H23" s="8">
        <v>104</v>
      </c>
      <c r="I23" s="17">
        <f aca="true" t="shared" si="6" ref="I23:I28">102.01/107.39*G23</f>
        <v>50.34481795325449</v>
      </c>
      <c r="J23" s="18">
        <f aca="true" t="shared" si="7" ref="J23:J73">F23+I23</f>
        <v>101.34481795325449</v>
      </c>
      <c r="K23" s="10">
        <v>83.5</v>
      </c>
      <c r="L23" s="10">
        <v>84.56</v>
      </c>
      <c r="M23" s="19">
        <f aca="true" t="shared" si="8" ref="M23:M28">81.52/82.24*L23</f>
        <v>83.81968871595332</v>
      </c>
      <c r="N23" s="19">
        <f aca="true" t="shared" si="9" ref="N23:N73">J23/4+M23/2</f>
        <v>67.24604884629028</v>
      </c>
      <c r="O23" s="20" t="s">
        <v>27</v>
      </c>
      <c r="P23" s="10" t="s">
        <v>22</v>
      </c>
    </row>
    <row r="24" spans="1:16" ht="25.5" customHeight="1">
      <c r="A24" s="10">
        <v>22</v>
      </c>
      <c r="B24" s="11" t="s">
        <v>81</v>
      </c>
      <c r="C24" s="8" t="s">
        <v>82</v>
      </c>
      <c r="D24" s="9" t="s">
        <v>83</v>
      </c>
      <c r="E24" s="9" t="s">
        <v>26</v>
      </c>
      <c r="F24" s="8">
        <v>44</v>
      </c>
      <c r="G24" s="8">
        <v>54.5</v>
      </c>
      <c r="H24" s="8">
        <v>98.5</v>
      </c>
      <c r="I24" s="17">
        <f>102.01/106.81*G24</f>
        <v>52.05079112442655</v>
      </c>
      <c r="J24" s="18">
        <f t="shared" si="7"/>
        <v>96.05079112442655</v>
      </c>
      <c r="K24" s="10">
        <v>84.33</v>
      </c>
      <c r="L24" s="10">
        <v>84.28</v>
      </c>
      <c r="M24" s="19">
        <f>81.52/81.67*L24</f>
        <v>84.12520631810946</v>
      </c>
      <c r="N24" s="19">
        <f t="shared" si="9"/>
        <v>66.07530094016137</v>
      </c>
      <c r="O24" s="20" t="s">
        <v>27</v>
      </c>
      <c r="P24" s="10" t="s">
        <v>22</v>
      </c>
    </row>
    <row r="25" spans="1:16" ht="25.5" customHeight="1">
      <c r="A25" s="10">
        <v>23</v>
      </c>
      <c r="B25" s="11" t="s">
        <v>84</v>
      </c>
      <c r="C25" s="8" t="s">
        <v>85</v>
      </c>
      <c r="D25" s="9" t="s">
        <v>86</v>
      </c>
      <c r="E25" s="9" t="s">
        <v>26</v>
      </c>
      <c r="F25" s="8">
        <v>59</v>
      </c>
      <c r="G25" s="8">
        <v>60.5</v>
      </c>
      <c r="H25" s="8">
        <v>119.5</v>
      </c>
      <c r="I25" s="17">
        <f>102.01/106.81*G25</f>
        <v>57.78115345005149</v>
      </c>
      <c r="J25" s="18">
        <f t="shared" si="7"/>
        <v>116.78115345005149</v>
      </c>
      <c r="K25" s="10">
        <v>80.07</v>
      </c>
      <c r="L25" s="10">
        <v>80.02</v>
      </c>
      <c r="M25" s="19">
        <f>81.52/81.67*L25</f>
        <v>79.87303048855148</v>
      </c>
      <c r="N25" s="19">
        <f t="shared" si="9"/>
        <v>69.13180360678861</v>
      </c>
      <c r="O25" s="20" t="s">
        <v>27</v>
      </c>
      <c r="P25" s="10" t="s">
        <v>22</v>
      </c>
    </row>
    <row r="26" spans="1:16" ht="25.5" customHeight="1">
      <c r="A26" s="10">
        <v>24</v>
      </c>
      <c r="B26" s="28" t="s">
        <v>87</v>
      </c>
      <c r="C26" s="8" t="s">
        <v>88</v>
      </c>
      <c r="D26" s="9" t="s">
        <v>89</v>
      </c>
      <c r="E26" s="9" t="s">
        <v>21</v>
      </c>
      <c r="F26" s="8">
        <v>56</v>
      </c>
      <c r="G26" s="8">
        <v>63</v>
      </c>
      <c r="H26" s="8">
        <v>119</v>
      </c>
      <c r="I26" s="17">
        <f t="shared" si="6"/>
        <v>59.84384020858553</v>
      </c>
      <c r="J26" s="18">
        <f t="shared" si="7"/>
        <v>115.84384020858553</v>
      </c>
      <c r="K26" s="10">
        <v>82.8</v>
      </c>
      <c r="L26" s="10">
        <v>83.85</v>
      </c>
      <c r="M26" s="19">
        <f t="shared" si="8"/>
        <v>83.1159046692607</v>
      </c>
      <c r="N26" s="19">
        <f t="shared" si="9"/>
        <v>70.51891238677673</v>
      </c>
      <c r="O26" s="20" t="s">
        <v>27</v>
      </c>
      <c r="P26" s="10" t="s">
        <v>22</v>
      </c>
    </row>
    <row r="27" spans="1:16" ht="25.5" customHeight="1">
      <c r="A27" s="10">
        <v>25</v>
      </c>
      <c r="B27" s="28"/>
      <c r="C27" s="8" t="s">
        <v>90</v>
      </c>
      <c r="D27" s="9" t="s">
        <v>91</v>
      </c>
      <c r="E27" s="9" t="s">
        <v>26</v>
      </c>
      <c r="F27" s="8">
        <v>48</v>
      </c>
      <c r="G27" s="8">
        <v>60.5</v>
      </c>
      <c r="H27" s="8">
        <v>108.5</v>
      </c>
      <c r="I27" s="17">
        <f aca="true" t="shared" si="10" ref="I27:I32">102.01/106.81*G27</f>
        <v>57.78115345005149</v>
      </c>
      <c r="J27" s="18">
        <f t="shared" si="7"/>
        <v>105.78115345005149</v>
      </c>
      <c r="K27" s="10">
        <v>77.37</v>
      </c>
      <c r="L27" s="10">
        <v>77.32</v>
      </c>
      <c r="M27" s="19">
        <f aca="true" t="shared" si="11" ref="M27:M32">81.52/81.67*L27</f>
        <v>77.17798946981755</v>
      </c>
      <c r="N27" s="19">
        <f t="shared" si="9"/>
        <v>65.03428309742165</v>
      </c>
      <c r="O27" s="20" t="s">
        <v>30</v>
      </c>
      <c r="P27" s="10" t="s">
        <v>31</v>
      </c>
    </row>
    <row r="28" spans="1:16" ht="25.5" customHeight="1">
      <c r="A28" s="10">
        <v>26</v>
      </c>
      <c r="B28" s="28"/>
      <c r="C28" s="8" t="s">
        <v>92</v>
      </c>
      <c r="D28" s="9" t="s">
        <v>93</v>
      </c>
      <c r="E28" s="9" t="s">
        <v>21</v>
      </c>
      <c r="F28" s="8">
        <v>48.5</v>
      </c>
      <c r="G28" s="8">
        <v>53.5</v>
      </c>
      <c r="H28" s="8">
        <v>102</v>
      </c>
      <c r="I28" s="17">
        <f t="shared" si="6"/>
        <v>50.819769066021045</v>
      </c>
      <c r="J28" s="18">
        <f t="shared" si="7"/>
        <v>99.31976906602105</v>
      </c>
      <c r="K28" s="10">
        <v>75</v>
      </c>
      <c r="L28" s="10">
        <v>75.95</v>
      </c>
      <c r="M28" s="19">
        <f t="shared" si="8"/>
        <v>75.28506809338522</v>
      </c>
      <c r="N28" s="19">
        <f t="shared" si="9"/>
        <v>62.47247631319787</v>
      </c>
      <c r="O28" s="20" t="s">
        <v>34</v>
      </c>
      <c r="P28" s="10" t="s">
        <v>31</v>
      </c>
    </row>
    <row r="29" spans="1:16" ht="25.5" customHeight="1">
      <c r="A29" s="10">
        <v>27</v>
      </c>
      <c r="B29" s="28" t="s">
        <v>94</v>
      </c>
      <c r="C29" s="8" t="s">
        <v>95</v>
      </c>
      <c r="D29" s="9" t="s">
        <v>96</v>
      </c>
      <c r="E29" s="9" t="s">
        <v>26</v>
      </c>
      <c r="F29" s="8">
        <v>48.5</v>
      </c>
      <c r="G29" s="8">
        <v>53</v>
      </c>
      <c r="H29" s="8">
        <v>101.5</v>
      </c>
      <c r="I29" s="17">
        <f t="shared" si="10"/>
        <v>50.618200543020315</v>
      </c>
      <c r="J29" s="18">
        <f t="shared" si="7"/>
        <v>99.11820054302032</v>
      </c>
      <c r="K29" s="10">
        <v>80.33</v>
      </c>
      <c r="L29" s="10">
        <v>80.13</v>
      </c>
      <c r="M29" s="19">
        <f t="shared" si="11"/>
        <v>79.98282845598138</v>
      </c>
      <c r="N29" s="19">
        <f t="shared" si="9"/>
        <v>64.77096436374578</v>
      </c>
      <c r="O29" s="20" t="s">
        <v>27</v>
      </c>
      <c r="P29" s="10" t="s">
        <v>22</v>
      </c>
    </row>
    <row r="30" spans="1:16" ht="25.5" customHeight="1">
      <c r="A30" s="10">
        <v>28</v>
      </c>
      <c r="B30" s="28"/>
      <c r="C30" s="8" t="s">
        <v>97</v>
      </c>
      <c r="D30" s="9" t="s">
        <v>98</v>
      </c>
      <c r="E30" s="9" t="s">
        <v>26</v>
      </c>
      <c r="F30" s="8">
        <v>43.5</v>
      </c>
      <c r="G30" s="8">
        <v>51</v>
      </c>
      <c r="H30" s="8">
        <v>94.5</v>
      </c>
      <c r="I30" s="17">
        <f t="shared" si="10"/>
        <v>48.708079767812</v>
      </c>
      <c r="J30" s="18">
        <f t="shared" si="7"/>
        <v>92.208079767812</v>
      </c>
      <c r="K30" s="10">
        <v>80.33</v>
      </c>
      <c r="L30" s="10">
        <v>80.13</v>
      </c>
      <c r="M30" s="19">
        <f t="shared" si="11"/>
        <v>79.98282845598138</v>
      </c>
      <c r="N30" s="19">
        <f t="shared" si="9"/>
        <v>63.04343416994369</v>
      </c>
      <c r="O30" s="20" t="s">
        <v>30</v>
      </c>
      <c r="P30" s="10" t="s">
        <v>31</v>
      </c>
    </row>
    <row r="31" spans="1:16" ht="25.5" customHeight="1">
      <c r="A31" s="10">
        <v>29</v>
      </c>
      <c r="B31" s="28"/>
      <c r="C31" s="8" t="s">
        <v>99</v>
      </c>
      <c r="D31" s="9" t="s">
        <v>100</v>
      </c>
      <c r="E31" s="9" t="s">
        <v>26</v>
      </c>
      <c r="F31" s="8">
        <v>48</v>
      </c>
      <c r="G31" s="8">
        <v>45</v>
      </c>
      <c r="H31" s="8">
        <v>93</v>
      </c>
      <c r="I31" s="17">
        <f t="shared" si="10"/>
        <v>42.977717442187064</v>
      </c>
      <c r="J31" s="18">
        <f t="shared" si="7"/>
        <v>90.97771744218707</v>
      </c>
      <c r="K31" s="10">
        <v>78.67</v>
      </c>
      <c r="L31" s="10">
        <v>78.48</v>
      </c>
      <c r="M31" s="19">
        <f t="shared" si="11"/>
        <v>78.33585894453287</v>
      </c>
      <c r="N31" s="19">
        <f t="shared" si="9"/>
        <v>61.912358832813204</v>
      </c>
      <c r="O31" s="20" t="s">
        <v>34</v>
      </c>
      <c r="P31" s="10" t="s">
        <v>31</v>
      </c>
    </row>
    <row r="32" spans="1:16" ht="25.5" customHeight="1">
      <c r="A32" s="10">
        <v>30</v>
      </c>
      <c r="B32" s="28" t="s">
        <v>101</v>
      </c>
      <c r="C32" s="8" t="s">
        <v>102</v>
      </c>
      <c r="D32" s="9" t="s">
        <v>103</v>
      </c>
      <c r="E32" s="9" t="s">
        <v>26</v>
      </c>
      <c r="F32" s="8">
        <v>40</v>
      </c>
      <c r="G32" s="8">
        <v>57</v>
      </c>
      <c r="H32" s="8">
        <v>97</v>
      </c>
      <c r="I32" s="17">
        <f t="shared" si="10"/>
        <v>54.43844209343694</v>
      </c>
      <c r="J32" s="18">
        <f t="shared" si="7"/>
        <v>94.43844209343695</v>
      </c>
      <c r="K32" s="10">
        <v>82.33</v>
      </c>
      <c r="L32" s="10">
        <v>83.17</v>
      </c>
      <c r="M32" s="19">
        <f t="shared" si="11"/>
        <v>83.01724501040773</v>
      </c>
      <c r="N32" s="19">
        <f t="shared" si="9"/>
        <v>65.11823302856311</v>
      </c>
      <c r="O32" s="20" t="s">
        <v>27</v>
      </c>
      <c r="P32" s="10" t="s">
        <v>22</v>
      </c>
    </row>
    <row r="33" spans="1:16" ht="25.5" customHeight="1">
      <c r="A33" s="10">
        <v>31</v>
      </c>
      <c r="B33" s="28"/>
      <c r="C33" s="8" t="s">
        <v>104</v>
      </c>
      <c r="D33" s="9" t="s">
        <v>105</v>
      </c>
      <c r="E33" s="9" t="s">
        <v>21</v>
      </c>
      <c r="F33" s="8">
        <v>32.5</v>
      </c>
      <c r="G33" s="8">
        <v>58.5</v>
      </c>
      <c r="H33" s="8">
        <v>91</v>
      </c>
      <c r="I33" s="17">
        <f>102.01/107.39*G33</f>
        <v>55.569280193686566</v>
      </c>
      <c r="J33" s="18">
        <f t="shared" si="7"/>
        <v>88.06928019368657</v>
      </c>
      <c r="K33" s="10">
        <v>79.67</v>
      </c>
      <c r="L33" s="10">
        <v>78.23</v>
      </c>
      <c r="M33" s="19">
        <f>81.52/82.24*L33</f>
        <v>77.54510700389106</v>
      </c>
      <c r="N33" s="19">
        <f t="shared" si="9"/>
        <v>60.789873550367176</v>
      </c>
      <c r="O33" s="20" t="s">
        <v>30</v>
      </c>
      <c r="P33" s="10" t="s">
        <v>31</v>
      </c>
    </row>
    <row r="34" spans="1:16" ht="25.5" customHeight="1">
      <c r="A34" s="10">
        <v>32</v>
      </c>
      <c r="B34" s="28" t="s">
        <v>106</v>
      </c>
      <c r="C34" s="8" t="s">
        <v>107</v>
      </c>
      <c r="D34" s="9" t="s">
        <v>108</v>
      </c>
      <c r="E34" s="9" t="s">
        <v>21</v>
      </c>
      <c r="F34" s="8">
        <v>65</v>
      </c>
      <c r="G34" s="8">
        <v>61</v>
      </c>
      <c r="H34" s="8">
        <v>126</v>
      </c>
      <c r="I34" s="17">
        <f>102.01/107.39*G34</f>
        <v>57.94403575751932</v>
      </c>
      <c r="J34" s="18">
        <f t="shared" si="7"/>
        <v>122.94403575751932</v>
      </c>
      <c r="K34" s="10">
        <v>86.33</v>
      </c>
      <c r="L34" s="10">
        <v>84.77</v>
      </c>
      <c r="M34" s="19">
        <f>81.52/82.24*L34</f>
        <v>84.02785019455253</v>
      </c>
      <c r="N34" s="19">
        <f t="shared" si="9"/>
        <v>72.7499340366561</v>
      </c>
      <c r="O34" s="20" t="s">
        <v>27</v>
      </c>
      <c r="P34" s="10" t="s">
        <v>22</v>
      </c>
    </row>
    <row r="35" spans="1:16" ht="25.5" customHeight="1">
      <c r="A35" s="10">
        <v>33</v>
      </c>
      <c r="B35" s="28"/>
      <c r="C35" s="8" t="s">
        <v>109</v>
      </c>
      <c r="D35" s="9" t="s">
        <v>110</v>
      </c>
      <c r="E35" s="9" t="s">
        <v>26</v>
      </c>
      <c r="F35" s="8">
        <v>48</v>
      </c>
      <c r="G35" s="8">
        <v>53.5</v>
      </c>
      <c r="H35" s="8">
        <v>101.5</v>
      </c>
      <c r="I35" s="17">
        <f aca="true" t="shared" si="12" ref="I35:I44">102.01/106.81*G35</f>
        <v>51.0957307368224</v>
      </c>
      <c r="J35" s="18">
        <f t="shared" si="7"/>
        <v>99.09573073682239</v>
      </c>
      <c r="K35" s="10">
        <v>81</v>
      </c>
      <c r="L35" s="10">
        <v>80.8</v>
      </c>
      <c r="M35" s="19">
        <f aca="true" t="shared" si="13" ref="M35:M44">81.52/81.67*L35</f>
        <v>80.6515978939635</v>
      </c>
      <c r="N35" s="19">
        <f t="shared" si="9"/>
        <v>65.09973163118735</v>
      </c>
      <c r="O35" s="20" t="s">
        <v>30</v>
      </c>
      <c r="P35" s="10" t="s">
        <v>31</v>
      </c>
    </row>
    <row r="36" spans="1:16" ht="25.5" customHeight="1">
      <c r="A36" s="10">
        <v>34</v>
      </c>
      <c r="B36" s="28"/>
      <c r="C36" s="8" t="s">
        <v>111</v>
      </c>
      <c r="D36" s="9" t="s">
        <v>112</v>
      </c>
      <c r="E36" s="9" t="s">
        <v>21</v>
      </c>
      <c r="F36" s="8">
        <v>44</v>
      </c>
      <c r="G36" s="8">
        <v>52.5</v>
      </c>
      <c r="H36" s="8">
        <v>96.5</v>
      </c>
      <c r="I36" s="17">
        <f>102.01/107.39*G36</f>
        <v>49.869866840487944</v>
      </c>
      <c r="J36" s="18">
        <f t="shared" si="7"/>
        <v>93.86986684048794</v>
      </c>
      <c r="K36" s="10">
        <v>75.67</v>
      </c>
      <c r="L36" s="10">
        <v>76.63</v>
      </c>
      <c r="M36" s="19">
        <f>81.52/82.24*L36</f>
        <v>75.95911478599221</v>
      </c>
      <c r="N36" s="19">
        <f t="shared" si="9"/>
        <v>61.447024103118096</v>
      </c>
      <c r="O36" s="20" t="s">
        <v>34</v>
      </c>
      <c r="P36" s="10" t="s">
        <v>31</v>
      </c>
    </row>
    <row r="37" spans="1:16" ht="25.5" customHeight="1">
      <c r="A37" s="10">
        <v>35</v>
      </c>
      <c r="B37" s="28" t="s">
        <v>113</v>
      </c>
      <c r="C37" s="8" t="s">
        <v>114</v>
      </c>
      <c r="D37" s="9" t="s">
        <v>115</v>
      </c>
      <c r="E37" s="9" t="s">
        <v>21</v>
      </c>
      <c r="F37" s="8">
        <v>54.5</v>
      </c>
      <c r="G37" s="8">
        <v>44.5</v>
      </c>
      <c r="H37" s="8">
        <v>99</v>
      </c>
      <c r="I37" s="17">
        <f>102.01/107.39*G37</f>
        <v>42.27064903622311</v>
      </c>
      <c r="J37" s="18">
        <f t="shared" si="7"/>
        <v>96.77064903622312</v>
      </c>
      <c r="K37" s="10">
        <v>80.33</v>
      </c>
      <c r="L37" s="10">
        <v>78.88</v>
      </c>
      <c r="M37" s="19">
        <f>81.52/82.24*L37</f>
        <v>78.18941634241244</v>
      </c>
      <c r="N37" s="19">
        <f t="shared" si="9"/>
        <v>63.287370430262</v>
      </c>
      <c r="O37" s="20" t="s">
        <v>27</v>
      </c>
      <c r="P37" s="10" t="s">
        <v>22</v>
      </c>
    </row>
    <row r="38" spans="1:16" ht="25.5" customHeight="1">
      <c r="A38" s="10">
        <v>36</v>
      </c>
      <c r="B38" s="28"/>
      <c r="C38" s="8" t="s">
        <v>116</v>
      </c>
      <c r="D38" s="9" t="s">
        <v>117</v>
      </c>
      <c r="E38" s="9" t="s">
        <v>26</v>
      </c>
      <c r="F38" s="8">
        <v>39.5</v>
      </c>
      <c r="G38" s="8">
        <v>49.5</v>
      </c>
      <c r="H38" s="8">
        <v>89</v>
      </c>
      <c r="I38" s="17">
        <f t="shared" si="12"/>
        <v>47.275489186405764</v>
      </c>
      <c r="J38" s="18">
        <f t="shared" si="7"/>
        <v>86.77548918640576</v>
      </c>
      <c r="K38" s="10">
        <v>78.33</v>
      </c>
      <c r="L38" s="10">
        <v>78.51</v>
      </c>
      <c r="M38" s="19">
        <f t="shared" si="13"/>
        <v>78.36580384474102</v>
      </c>
      <c r="N38" s="19">
        <f t="shared" si="9"/>
        <v>60.87677421897195</v>
      </c>
      <c r="O38" s="20" t="s">
        <v>30</v>
      </c>
      <c r="P38" s="10" t="s">
        <v>31</v>
      </c>
    </row>
    <row r="39" spans="1:16" ht="25.5" customHeight="1">
      <c r="A39" s="10">
        <v>37</v>
      </c>
      <c r="B39" s="28" t="s">
        <v>118</v>
      </c>
      <c r="C39" s="8" t="s">
        <v>119</v>
      </c>
      <c r="D39" s="9" t="s">
        <v>120</v>
      </c>
      <c r="E39" s="9" t="s">
        <v>26</v>
      </c>
      <c r="F39" s="8">
        <v>57.5</v>
      </c>
      <c r="G39" s="8">
        <v>62</v>
      </c>
      <c r="H39" s="8">
        <v>119.5</v>
      </c>
      <c r="I39" s="17">
        <f t="shared" si="12"/>
        <v>59.21374403145773</v>
      </c>
      <c r="J39" s="18">
        <f t="shared" si="7"/>
        <v>116.71374403145774</v>
      </c>
      <c r="K39" s="10">
        <v>85.17</v>
      </c>
      <c r="L39" s="10">
        <v>86.03</v>
      </c>
      <c r="M39" s="19">
        <f t="shared" si="13"/>
        <v>85.87199216358515</v>
      </c>
      <c r="N39" s="19">
        <f t="shared" si="9"/>
        <v>72.11443208965702</v>
      </c>
      <c r="O39" s="20" t="s">
        <v>27</v>
      </c>
      <c r="P39" s="10" t="s">
        <v>22</v>
      </c>
    </row>
    <row r="40" spans="1:16" ht="25.5" customHeight="1">
      <c r="A40" s="10">
        <v>38</v>
      </c>
      <c r="B40" s="28"/>
      <c r="C40" s="8" t="s">
        <v>121</v>
      </c>
      <c r="D40" s="9" t="s">
        <v>122</v>
      </c>
      <c r="E40" s="9" t="s">
        <v>26</v>
      </c>
      <c r="F40" s="8">
        <v>38.5</v>
      </c>
      <c r="G40" s="8">
        <v>46.5</v>
      </c>
      <c r="H40" s="8">
        <v>85</v>
      </c>
      <c r="I40" s="17">
        <f t="shared" si="12"/>
        <v>44.410308023593295</v>
      </c>
      <c r="J40" s="18">
        <f t="shared" si="7"/>
        <v>82.9103080235933</v>
      </c>
      <c r="K40" s="10">
        <v>82.07</v>
      </c>
      <c r="L40" s="10">
        <v>82.02</v>
      </c>
      <c r="M40" s="19">
        <f t="shared" si="13"/>
        <v>81.86935716909512</v>
      </c>
      <c r="N40" s="19">
        <f t="shared" si="9"/>
        <v>61.66225559044589</v>
      </c>
      <c r="O40" s="20" t="s">
        <v>30</v>
      </c>
      <c r="P40" s="10" t="s">
        <v>31</v>
      </c>
    </row>
    <row r="41" spans="1:16" ht="25.5" customHeight="1">
      <c r="A41" s="10">
        <v>39</v>
      </c>
      <c r="B41" s="28"/>
      <c r="C41" s="8" t="s">
        <v>123</v>
      </c>
      <c r="D41" s="9" t="s">
        <v>124</v>
      </c>
      <c r="E41" s="9" t="s">
        <v>26</v>
      </c>
      <c r="F41" s="8">
        <v>46</v>
      </c>
      <c r="G41" s="8">
        <v>39</v>
      </c>
      <c r="H41" s="8">
        <v>85</v>
      </c>
      <c r="I41" s="17">
        <f t="shared" si="12"/>
        <v>37.24735511656212</v>
      </c>
      <c r="J41" s="18">
        <f t="shared" si="7"/>
        <v>83.24735511656212</v>
      </c>
      <c r="K41" s="10">
        <v>76.67</v>
      </c>
      <c r="L41" s="10">
        <v>77.45</v>
      </c>
      <c r="M41" s="19">
        <f t="shared" si="13"/>
        <v>77.30775070405289</v>
      </c>
      <c r="N41" s="19">
        <f t="shared" si="9"/>
        <v>59.465714131166976</v>
      </c>
      <c r="O41" s="20" t="s">
        <v>34</v>
      </c>
      <c r="P41" s="10" t="s">
        <v>31</v>
      </c>
    </row>
    <row r="42" spans="1:16" ht="25.5" customHeight="1">
      <c r="A42" s="10">
        <v>40</v>
      </c>
      <c r="B42" s="28" t="s">
        <v>125</v>
      </c>
      <c r="C42" s="8" t="s">
        <v>126</v>
      </c>
      <c r="D42" s="9" t="s">
        <v>127</v>
      </c>
      <c r="E42" s="9" t="s">
        <v>26</v>
      </c>
      <c r="F42" s="8">
        <v>49.5</v>
      </c>
      <c r="G42" s="8">
        <v>52.5</v>
      </c>
      <c r="H42" s="8">
        <v>102</v>
      </c>
      <c r="I42" s="17">
        <f t="shared" si="12"/>
        <v>50.14067034921824</v>
      </c>
      <c r="J42" s="18">
        <f t="shared" si="7"/>
        <v>99.64067034921824</v>
      </c>
      <c r="K42" s="10">
        <v>80.33</v>
      </c>
      <c r="L42" s="10">
        <v>80.13</v>
      </c>
      <c r="M42" s="19">
        <f t="shared" si="13"/>
        <v>79.98282845598138</v>
      </c>
      <c r="N42" s="19">
        <f t="shared" si="9"/>
        <v>64.90158181529524</v>
      </c>
      <c r="O42" s="20" t="s">
        <v>27</v>
      </c>
      <c r="P42" s="10" t="s">
        <v>22</v>
      </c>
    </row>
    <row r="43" spans="1:16" ht="25.5" customHeight="1">
      <c r="A43" s="10">
        <v>41</v>
      </c>
      <c r="B43" s="28"/>
      <c r="C43" s="8" t="s">
        <v>128</v>
      </c>
      <c r="D43" s="9" t="s">
        <v>129</v>
      </c>
      <c r="E43" s="9" t="s">
        <v>26</v>
      </c>
      <c r="F43" s="8">
        <v>32.5</v>
      </c>
      <c r="G43" s="8">
        <v>52.5</v>
      </c>
      <c r="H43" s="8">
        <v>85</v>
      </c>
      <c r="I43" s="17">
        <f t="shared" si="12"/>
        <v>50.14067034921824</v>
      </c>
      <c r="J43" s="18">
        <f t="shared" si="7"/>
        <v>82.64067034921824</v>
      </c>
      <c r="K43" s="10">
        <v>79.4</v>
      </c>
      <c r="L43" s="10">
        <v>79.35</v>
      </c>
      <c r="M43" s="19">
        <f t="shared" si="13"/>
        <v>79.20426105056934</v>
      </c>
      <c r="N43" s="19">
        <f t="shared" si="9"/>
        <v>60.262298112589235</v>
      </c>
      <c r="O43" s="20" t="s">
        <v>30</v>
      </c>
      <c r="P43" s="10" t="s">
        <v>31</v>
      </c>
    </row>
    <row r="44" spans="1:16" ht="25.5" customHeight="1">
      <c r="A44" s="10">
        <v>42</v>
      </c>
      <c r="B44" s="28" t="s">
        <v>130</v>
      </c>
      <c r="C44" s="8" t="s">
        <v>131</v>
      </c>
      <c r="D44" s="9" t="s">
        <v>132</v>
      </c>
      <c r="E44" s="9" t="s">
        <v>26</v>
      </c>
      <c r="F44" s="8">
        <v>47.5</v>
      </c>
      <c r="G44" s="8">
        <v>57</v>
      </c>
      <c r="H44" s="8">
        <v>104.5</v>
      </c>
      <c r="I44" s="17">
        <f t="shared" si="12"/>
        <v>54.43844209343694</v>
      </c>
      <c r="J44" s="18">
        <f t="shared" si="7"/>
        <v>101.93844209343695</v>
      </c>
      <c r="K44" s="10">
        <v>80.33</v>
      </c>
      <c r="L44" s="10">
        <v>81.14</v>
      </c>
      <c r="M44" s="19">
        <f t="shared" si="13"/>
        <v>80.99097342965592</v>
      </c>
      <c r="N44" s="19">
        <f t="shared" si="9"/>
        <v>65.9800972381872</v>
      </c>
      <c r="O44" s="20" t="s">
        <v>27</v>
      </c>
      <c r="P44" s="10" t="s">
        <v>22</v>
      </c>
    </row>
    <row r="45" spans="1:16" ht="25.5" customHeight="1">
      <c r="A45" s="10">
        <v>43</v>
      </c>
      <c r="B45" s="28"/>
      <c r="C45" s="8" t="s">
        <v>133</v>
      </c>
      <c r="D45" s="9" t="s">
        <v>134</v>
      </c>
      <c r="E45" s="9" t="s">
        <v>43</v>
      </c>
      <c r="F45" s="8">
        <v>55</v>
      </c>
      <c r="G45" s="8">
        <v>29.5</v>
      </c>
      <c r="H45" s="8">
        <v>84.5</v>
      </c>
      <c r="I45" s="17">
        <f>102.01/82.64*G45</f>
        <v>36.4145087124879</v>
      </c>
      <c r="J45" s="18">
        <f t="shared" si="7"/>
        <v>91.4145087124879</v>
      </c>
      <c r="K45" s="10">
        <v>82.33</v>
      </c>
      <c r="L45" s="10">
        <v>82.05</v>
      </c>
      <c r="M45" s="19">
        <f>81.52/80.24*L45</f>
        <v>83.35887337986043</v>
      </c>
      <c r="N45" s="19">
        <f t="shared" si="9"/>
        <v>64.53306386805218</v>
      </c>
      <c r="O45" s="20" t="s">
        <v>30</v>
      </c>
      <c r="P45" s="10" t="s">
        <v>31</v>
      </c>
    </row>
    <row r="46" spans="1:16" ht="25.5" customHeight="1">
      <c r="A46" s="10">
        <v>44</v>
      </c>
      <c r="B46" s="28"/>
      <c r="C46" s="12" t="s">
        <v>135</v>
      </c>
      <c r="D46" s="13" t="s">
        <v>136</v>
      </c>
      <c r="E46" s="13" t="s">
        <v>21</v>
      </c>
      <c r="F46" s="12">
        <v>47.5</v>
      </c>
      <c r="G46" s="12">
        <v>44</v>
      </c>
      <c r="H46" s="12">
        <v>91.5</v>
      </c>
      <c r="I46" s="21">
        <f>102.01/107.39*G46</f>
        <v>41.79569792345656</v>
      </c>
      <c r="J46" s="22">
        <f t="shared" si="7"/>
        <v>89.29569792345656</v>
      </c>
      <c r="K46" s="10">
        <v>80.17</v>
      </c>
      <c r="L46" s="10">
        <v>81.19</v>
      </c>
      <c r="M46" s="19">
        <f>81.52/82.24*L46</f>
        <v>80.4791926070039</v>
      </c>
      <c r="N46" s="19">
        <f t="shared" si="9"/>
        <v>62.56352078436609</v>
      </c>
      <c r="O46" s="20" t="s">
        <v>34</v>
      </c>
      <c r="P46" s="10" t="s">
        <v>31</v>
      </c>
    </row>
    <row r="47" spans="1:16" ht="25.5" customHeight="1">
      <c r="A47" s="10">
        <v>45</v>
      </c>
      <c r="B47" s="11" t="s">
        <v>137</v>
      </c>
      <c r="C47" s="8" t="s">
        <v>138</v>
      </c>
      <c r="D47" s="9" t="s">
        <v>139</v>
      </c>
      <c r="E47" s="9" t="s">
        <v>21</v>
      </c>
      <c r="F47" s="8">
        <v>46.5</v>
      </c>
      <c r="G47" s="8">
        <v>51</v>
      </c>
      <c r="H47" s="8">
        <v>97.5</v>
      </c>
      <c r="I47" s="17">
        <f>102.01/107.39*G47</f>
        <v>48.44501350218829</v>
      </c>
      <c r="J47" s="18">
        <f t="shared" si="7"/>
        <v>94.94501350218829</v>
      </c>
      <c r="K47" s="10">
        <v>78</v>
      </c>
      <c r="L47" s="10">
        <v>76.59</v>
      </c>
      <c r="M47" s="19">
        <f>81.52/82.24*L47</f>
        <v>75.91946498054476</v>
      </c>
      <c r="N47" s="19">
        <f t="shared" si="9"/>
        <v>61.69598586581945</v>
      </c>
      <c r="O47" s="20" t="s">
        <v>27</v>
      </c>
      <c r="P47" s="10" t="s">
        <v>22</v>
      </c>
    </row>
    <row r="48" spans="1:16" ht="25.5" customHeight="1">
      <c r="A48" s="10">
        <v>46</v>
      </c>
      <c r="B48" s="11" t="s">
        <v>140</v>
      </c>
      <c r="C48" s="8" t="s">
        <v>141</v>
      </c>
      <c r="D48" s="9" t="s">
        <v>142</v>
      </c>
      <c r="E48" s="9" t="s">
        <v>26</v>
      </c>
      <c r="F48" s="8">
        <v>48.5</v>
      </c>
      <c r="G48" s="8">
        <v>50.5</v>
      </c>
      <c r="H48" s="8">
        <v>99</v>
      </c>
      <c r="I48" s="17">
        <f aca="true" t="shared" si="14" ref="I48:I53">102.01/106.81*G48</f>
        <v>48.23054957400992</v>
      </c>
      <c r="J48" s="18">
        <f t="shared" si="7"/>
        <v>96.73054957400993</v>
      </c>
      <c r="K48" s="10">
        <v>78.23</v>
      </c>
      <c r="L48" s="10">
        <v>77.55</v>
      </c>
      <c r="M48" s="19">
        <f aca="true" t="shared" si="15" ref="M48:M53">81.52/81.67*L48</f>
        <v>77.40756703808006</v>
      </c>
      <c r="N48" s="19">
        <f t="shared" si="9"/>
        <v>62.88642091254251</v>
      </c>
      <c r="O48" s="20" t="s">
        <v>27</v>
      </c>
      <c r="P48" s="10" t="s">
        <v>22</v>
      </c>
    </row>
    <row r="49" spans="1:16" ht="25.5" customHeight="1">
      <c r="A49" s="10">
        <v>47</v>
      </c>
      <c r="B49" s="28" t="s">
        <v>143</v>
      </c>
      <c r="C49" s="8" t="s">
        <v>144</v>
      </c>
      <c r="D49" s="9" t="s">
        <v>145</v>
      </c>
      <c r="E49" s="9" t="s">
        <v>26</v>
      </c>
      <c r="F49" s="8">
        <v>46.5</v>
      </c>
      <c r="G49" s="8">
        <v>62.5</v>
      </c>
      <c r="H49" s="8">
        <v>109</v>
      </c>
      <c r="I49" s="17">
        <f t="shared" si="14"/>
        <v>59.691274225259804</v>
      </c>
      <c r="J49" s="18">
        <f t="shared" si="7"/>
        <v>106.1912742252598</v>
      </c>
      <c r="K49" s="10">
        <v>81.7</v>
      </c>
      <c r="L49" s="10">
        <v>80.99</v>
      </c>
      <c r="M49" s="19">
        <f t="shared" si="15"/>
        <v>80.84124892861514</v>
      </c>
      <c r="N49" s="19">
        <f t="shared" si="9"/>
        <v>66.96844302062252</v>
      </c>
      <c r="O49" s="20" t="s">
        <v>27</v>
      </c>
      <c r="P49" s="10" t="s">
        <v>22</v>
      </c>
    </row>
    <row r="50" spans="1:16" ht="25.5" customHeight="1">
      <c r="A50" s="10">
        <v>48</v>
      </c>
      <c r="B50" s="28"/>
      <c r="C50" s="8" t="s">
        <v>146</v>
      </c>
      <c r="D50" s="9" t="s">
        <v>147</v>
      </c>
      <c r="E50" s="9" t="s">
        <v>43</v>
      </c>
      <c r="F50" s="8">
        <v>38.5</v>
      </c>
      <c r="G50" s="8">
        <v>26.5</v>
      </c>
      <c r="H50" s="8">
        <v>65</v>
      </c>
      <c r="I50" s="17">
        <f>102.01/82.64*G50</f>
        <v>32.71133833494676</v>
      </c>
      <c r="J50" s="18">
        <f t="shared" si="7"/>
        <v>71.21133833494676</v>
      </c>
      <c r="K50" s="10">
        <v>79</v>
      </c>
      <c r="L50" s="10">
        <v>78.74</v>
      </c>
      <c r="M50" s="19">
        <f>81.52/80.24*L50</f>
        <v>79.99607178464606</v>
      </c>
      <c r="N50" s="19">
        <f t="shared" si="9"/>
        <v>57.80087047605972</v>
      </c>
      <c r="O50" s="20" t="s">
        <v>30</v>
      </c>
      <c r="P50" s="10" t="s">
        <v>31</v>
      </c>
    </row>
    <row r="51" spans="1:16" ht="25.5" customHeight="1">
      <c r="A51" s="10">
        <v>49</v>
      </c>
      <c r="B51" s="11" t="s">
        <v>148</v>
      </c>
      <c r="C51" s="8" t="s">
        <v>149</v>
      </c>
      <c r="D51" s="9" t="s">
        <v>150</v>
      </c>
      <c r="E51" s="9" t="s">
        <v>43</v>
      </c>
      <c r="F51" s="8">
        <v>56.5</v>
      </c>
      <c r="G51" s="8">
        <v>37</v>
      </c>
      <c r="H51" s="8">
        <v>93.5</v>
      </c>
      <c r="I51" s="17">
        <f>102.01/82.64*G51</f>
        <v>45.67243465634076</v>
      </c>
      <c r="J51" s="18">
        <f t="shared" si="7"/>
        <v>102.17243465634076</v>
      </c>
      <c r="K51" s="10">
        <v>76.67</v>
      </c>
      <c r="L51" s="10">
        <v>76.41</v>
      </c>
      <c r="M51" s="19">
        <f>81.52/80.24*L51</f>
        <v>77.62890329012961</v>
      </c>
      <c r="N51" s="19">
        <f t="shared" si="9"/>
        <v>64.35756030914999</v>
      </c>
      <c r="O51" s="20" t="s">
        <v>27</v>
      </c>
      <c r="P51" s="10" t="s">
        <v>22</v>
      </c>
    </row>
    <row r="52" spans="1:16" ht="25.5" customHeight="1">
      <c r="A52" s="10">
        <v>50</v>
      </c>
      <c r="B52" s="11" t="s">
        <v>151</v>
      </c>
      <c r="C52" s="8" t="s">
        <v>152</v>
      </c>
      <c r="D52" s="9" t="s">
        <v>153</v>
      </c>
      <c r="E52" s="9" t="s">
        <v>26</v>
      </c>
      <c r="F52" s="8">
        <v>41.5</v>
      </c>
      <c r="G52" s="8">
        <v>62.5</v>
      </c>
      <c r="H52" s="8">
        <v>104</v>
      </c>
      <c r="I52" s="17">
        <f t="shared" si="14"/>
        <v>59.691274225259804</v>
      </c>
      <c r="J52" s="18">
        <f t="shared" si="7"/>
        <v>101.1912742252598</v>
      </c>
      <c r="K52" s="10">
        <v>82.7</v>
      </c>
      <c r="L52" s="10">
        <v>81.98</v>
      </c>
      <c r="M52" s="19">
        <f t="shared" si="15"/>
        <v>81.82943063548426</v>
      </c>
      <c r="N52" s="19">
        <f t="shared" si="9"/>
        <v>66.21253387405707</v>
      </c>
      <c r="O52" s="20" t="s">
        <v>27</v>
      </c>
      <c r="P52" s="10" t="s">
        <v>22</v>
      </c>
    </row>
    <row r="53" spans="1:16" ht="25.5" customHeight="1">
      <c r="A53" s="10">
        <v>51</v>
      </c>
      <c r="B53" s="28" t="s">
        <v>154</v>
      </c>
      <c r="C53" s="8" t="s">
        <v>155</v>
      </c>
      <c r="D53" s="9" t="s">
        <v>156</v>
      </c>
      <c r="E53" s="9" t="s">
        <v>26</v>
      </c>
      <c r="F53" s="8">
        <v>50</v>
      </c>
      <c r="G53" s="8">
        <v>62</v>
      </c>
      <c r="H53" s="8">
        <v>112</v>
      </c>
      <c r="I53" s="17">
        <f t="shared" si="14"/>
        <v>59.21374403145773</v>
      </c>
      <c r="J53" s="18">
        <f t="shared" si="7"/>
        <v>109.21374403145774</v>
      </c>
      <c r="K53" s="10">
        <v>80</v>
      </c>
      <c r="L53" s="10">
        <v>79.8</v>
      </c>
      <c r="M53" s="19">
        <f t="shared" si="15"/>
        <v>79.65343455369167</v>
      </c>
      <c r="N53" s="19">
        <f t="shared" si="9"/>
        <v>67.13015328471027</v>
      </c>
      <c r="O53" s="20" t="s">
        <v>27</v>
      </c>
      <c r="P53" s="10" t="s">
        <v>22</v>
      </c>
    </row>
    <row r="54" spans="1:16" ht="25.5" customHeight="1">
      <c r="A54" s="10">
        <v>53</v>
      </c>
      <c r="B54" s="28"/>
      <c r="C54" s="8" t="s">
        <v>157</v>
      </c>
      <c r="D54" s="9" t="s">
        <v>158</v>
      </c>
      <c r="E54" s="9" t="s">
        <v>43</v>
      </c>
      <c r="F54" s="8">
        <v>41</v>
      </c>
      <c r="G54" s="8">
        <v>27.5</v>
      </c>
      <c r="H54" s="8">
        <v>68.5</v>
      </c>
      <c r="I54" s="17">
        <f>102.01/82.64*G54</f>
        <v>33.94572846079381</v>
      </c>
      <c r="J54" s="18">
        <f t="shared" si="7"/>
        <v>74.94572846079382</v>
      </c>
      <c r="K54" s="10">
        <v>79.33</v>
      </c>
      <c r="L54" s="10">
        <v>80.04</v>
      </c>
      <c r="M54" s="19">
        <f>81.52/80.24*L54</f>
        <v>81.31680957128616</v>
      </c>
      <c r="N54" s="19">
        <f t="shared" si="9"/>
        <v>59.39483690084153</v>
      </c>
      <c r="O54" s="20" t="s">
        <v>30</v>
      </c>
      <c r="P54" s="10" t="s">
        <v>31</v>
      </c>
    </row>
    <row r="55" spans="1:16" ht="25.5" customHeight="1">
      <c r="A55" s="10">
        <v>54</v>
      </c>
      <c r="B55" s="28" t="s">
        <v>159</v>
      </c>
      <c r="C55" s="8" t="s">
        <v>160</v>
      </c>
      <c r="D55" s="9" t="s">
        <v>161</v>
      </c>
      <c r="E55" s="9" t="s">
        <v>21</v>
      </c>
      <c r="F55" s="8">
        <v>62</v>
      </c>
      <c r="G55" s="8">
        <v>43.5</v>
      </c>
      <c r="H55" s="8">
        <v>105.5</v>
      </c>
      <c r="I55" s="17">
        <f>102.01/107.39*G55</f>
        <v>41.32074681069001</v>
      </c>
      <c r="J55" s="18">
        <f t="shared" si="7"/>
        <v>103.32074681069001</v>
      </c>
      <c r="K55" s="10">
        <v>87.33</v>
      </c>
      <c r="L55" s="10">
        <v>85.76</v>
      </c>
      <c r="M55" s="19">
        <f>81.52/82.24*L55</f>
        <v>85.00918287937743</v>
      </c>
      <c r="N55" s="19">
        <f t="shared" si="9"/>
        <v>68.33477814236122</v>
      </c>
      <c r="O55" s="20" t="s">
        <v>27</v>
      </c>
      <c r="P55" s="10" t="s">
        <v>22</v>
      </c>
    </row>
    <row r="56" spans="1:16" ht="25.5" customHeight="1">
      <c r="A56" s="10">
        <v>55</v>
      </c>
      <c r="B56" s="28"/>
      <c r="C56" s="8" t="s">
        <v>162</v>
      </c>
      <c r="D56" s="9" t="s">
        <v>163</v>
      </c>
      <c r="E56" s="9" t="s">
        <v>26</v>
      </c>
      <c r="F56" s="8">
        <v>39</v>
      </c>
      <c r="G56" s="8">
        <v>50.5</v>
      </c>
      <c r="H56" s="8">
        <v>89.5</v>
      </c>
      <c r="I56" s="17">
        <f>102.01/106.81*G56</f>
        <v>48.23054957400992</v>
      </c>
      <c r="J56" s="18">
        <f t="shared" si="7"/>
        <v>87.23054957400993</v>
      </c>
      <c r="K56" s="10">
        <v>81.1</v>
      </c>
      <c r="L56" s="10">
        <v>80.39</v>
      </c>
      <c r="M56" s="19">
        <f>81.52/81.67*L56</f>
        <v>80.24235092445205</v>
      </c>
      <c r="N56" s="19">
        <f t="shared" si="9"/>
        <v>61.92881285572851</v>
      </c>
      <c r="O56" s="20" t="s">
        <v>30</v>
      </c>
      <c r="P56" s="10" t="s">
        <v>31</v>
      </c>
    </row>
    <row r="57" spans="1:16" ht="25.5" customHeight="1">
      <c r="A57" s="10">
        <v>56</v>
      </c>
      <c r="B57" s="8" t="s">
        <v>164</v>
      </c>
      <c r="C57" s="8" t="s">
        <v>165</v>
      </c>
      <c r="D57" s="9" t="s">
        <v>166</v>
      </c>
      <c r="E57" s="9" t="s">
        <v>43</v>
      </c>
      <c r="F57" s="8">
        <v>59</v>
      </c>
      <c r="G57" s="8">
        <v>34</v>
      </c>
      <c r="H57" s="8">
        <v>93</v>
      </c>
      <c r="I57" s="17">
        <f>102.01/82.64*G57</f>
        <v>41.96926427879961</v>
      </c>
      <c r="J57" s="18">
        <f t="shared" si="7"/>
        <v>100.96926427879961</v>
      </c>
      <c r="K57" s="10">
        <v>77.93</v>
      </c>
      <c r="L57" s="10">
        <v>78.63</v>
      </c>
      <c r="M57" s="19">
        <f>81.52/80.24*L57</f>
        <v>79.88431704885345</v>
      </c>
      <c r="N57" s="19">
        <f t="shared" si="9"/>
        <v>65.18447459412663</v>
      </c>
      <c r="O57" s="20" t="s">
        <v>27</v>
      </c>
      <c r="P57" s="10" t="s">
        <v>22</v>
      </c>
    </row>
    <row r="58" spans="1:16" ht="25.5" customHeight="1">
      <c r="A58" s="10">
        <v>58</v>
      </c>
      <c r="B58" s="28" t="s">
        <v>167</v>
      </c>
      <c r="C58" s="8" t="s">
        <v>168</v>
      </c>
      <c r="D58" s="9" t="s">
        <v>169</v>
      </c>
      <c r="E58" s="9" t="s">
        <v>21</v>
      </c>
      <c r="F58" s="8">
        <v>61</v>
      </c>
      <c r="G58" s="8">
        <v>50.5</v>
      </c>
      <c r="H58" s="8">
        <v>111.5</v>
      </c>
      <c r="I58" s="17">
        <f aca="true" t="shared" si="16" ref="I58:I68">102.01/107.39*G58</f>
        <v>47.970062389421734</v>
      </c>
      <c r="J58" s="18">
        <f t="shared" si="7"/>
        <v>108.97006238942174</v>
      </c>
      <c r="K58" s="10">
        <v>83.33</v>
      </c>
      <c r="L58" s="10">
        <v>83.81</v>
      </c>
      <c r="M58" s="19">
        <f aca="true" t="shared" si="17" ref="M58:M68">81.52/82.24*L58</f>
        <v>83.07625486381323</v>
      </c>
      <c r="N58" s="19">
        <f t="shared" si="9"/>
        <v>68.78064302926205</v>
      </c>
      <c r="O58" s="20" t="s">
        <v>27</v>
      </c>
      <c r="P58" s="10" t="s">
        <v>22</v>
      </c>
    </row>
    <row r="59" spans="1:16" ht="25.5" customHeight="1">
      <c r="A59" s="10">
        <v>59</v>
      </c>
      <c r="B59" s="28"/>
      <c r="C59" s="8" t="s">
        <v>170</v>
      </c>
      <c r="D59" s="9" t="s">
        <v>171</v>
      </c>
      <c r="E59" s="9" t="s">
        <v>26</v>
      </c>
      <c r="F59" s="8">
        <v>35.5</v>
      </c>
      <c r="G59" s="8">
        <v>41</v>
      </c>
      <c r="H59" s="8">
        <v>76.5</v>
      </c>
      <c r="I59" s="17">
        <f>102.01/106.81*G59</f>
        <v>39.15747589177043</v>
      </c>
      <c r="J59" s="18">
        <f t="shared" si="7"/>
        <v>74.65747589177043</v>
      </c>
      <c r="K59" s="10">
        <v>75.67</v>
      </c>
      <c r="L59" s="10">
        <v>75.01</v>
      </c>
      <c r="M59" s="19">
        <f>81.52/81.67*L59</f>
        <v>74.87223215378964</v>
      </c>
      <c r="N59" s="19">
        <f t="shared" si="9"/>
        <v>56.10048504983743</v>
      </c>
      <c r="O59" s="20" t="s">
        <v>30</v>
      </c>
      <c r="P59" s="10" t="s">
        <v>31</v>
      </c>
    </row>
    <row r="60" spans="1:16" ht="25.5" customHeight="1">
      <c r="A60" s="10">
        <v>60</v>
      </c>
      <c r="B60" s="11" t="s">
        <v>172</v>
      </c>
      <c r="C60" s="8" t="s">
        <v>173</v>
      </c>
      <c r="D60" s="9" t="s">
        <v>174</v>
      </c>
      <c r="E60" s="9" t="s">
        <v>26</v>
      </c>
      <c r="F60" s="8">
        <v>51</v>
      </c>
      <c r="G60" s="8">
        <v>46.5</v>
      </c>
      <c r="H60" s="8">
        <v>97.5</v>
      </c>
      <c r="I60" s="17">
        <f>102.01/106.81*G60</f>
        <v>44.410308023593295</v>
      </c>
      <c r="J60" s="18">
        <f t="shared" si="7"/>
        <v>95.4103080235933</v>
      </c>
      <c r="K60" s="10">
        <v>77.5</v>
      </c>
      <c r="L60" s="10">
        <v>78.29</v>
      </c>
      <c r="M60" s="19">
        <f>81.52/81.67*L60</f>
        <v>78.14620790988123</v>
      </c>
      <c r="N60" s="19">
        <f t="shared" si="9"/>
        <v>62.92568096083894</v>
      </c>
      <c r="O60" s="20" t="s">
        <v>27</v>
      </c>
      <c r="P60" s="10" t="s">
        <v>22</v>
      </c>
    </row>
    <row r="61" spans="1:16" ht="25.5" customHeight="1">
      <c r="A61" s="10">
        <v>61</v>
      </c>
      <c r="B61" s="11" t="s">
        <v>175</v>
      </c>
      <c r="C61" s="8" t="s">
        <v>176</v>
      </c>
      <c r="D61" s="9" t="s">
        <v>177</v>
      </c>
      <c r="E61" s="9" t="s">
        <v>21</v>
      </c>
      <c r="F61" s="8">
        <v>46.5</v>
      </c>
      <c r="G61" s="8">
        <v>47</v>
      </c>
      <c r="H61" s="8">
        <v>93.5</v>
      </c>
      <c r="I61" s="17">
        <f t="shared" si="16"/>
        <v>44.64540460005587</v>
      </c>
      <c r="J61" s="18">
        <f t="shared" si="7"/>
        <v>91.14540460005587</v>
      </c>
      <c r="K61" s="10">
        <v>82</v>
      </c>
      <c r="L61" s="10">
        <v>83.04</v>
      </c>
      <c r="M61" s="19">
        <f t="shared" si="17"/>
        <v>82.31299610894942</v>
      </c>
      <c r="N61" s="19">
        <f t="shared" si="9"/>
        <v>63.94284920448868</v>
      </c>
      <c r="O61" s="20" t="s">
        <v>27</v>
      </c>
      <c r="P61" s="10" t="s">
        <v>22</v>
      </c>
    </row>
    <row r="62" spans="1:16" ht="25.5" customHeight="1">
      <c r="A62" s="10">
        <v>62</v>
      </c>
      <c r="B62" s="11" t="s">
        <v>178</v>
      </c>
      <c r="C62" s="8" t="s">
        <v>179</v>
      </c>
      <c r="D62" s="9" t="s">
        <v>180</v>
      </c>
      <c r="E62" s="9" t="s">
        <v>26</v>
      </c>
      <c r="F62" s="8">
        <v>40.5</v>
      </c>
      <c r="G62" s="8">
        <v>61.5</v>
      </c>
      <c r="H62" s="8">
        <v>102</v>
      </c>
      <c r="I62" s="17">
        <f>102.01/106.81*G62</f>
        <v>58.73621383765565</v>
      </c>
      <c r="J62" s="18">
        <f t="shared" si="7"/>
        <v>99.23621383765564</v>
      </c>
      <c r="K62" s="10">
        <v>83.73</v>
      </c>
      <c r="L62" s="10">
        <v>83</v>
      </c>
      <c r="M62" s="19">
        <f>81.52/81.67*L62</f>
        <v>82.84755724256152</v>
      </c>
      <c r="N62" s="19">
        <f t="shared" si="9"/>
        <v>66.23283208069466</v>
      </c>
      <c r="O62" s="20" t="s">
        <v>27</v>
      </c>
      <c r="P62" s="10" t="s">
        <v>22</v>
      </c>
    </row>
    <row r="63" spans="1:16" ht="25.5" customHeight="1">
      <c r="A63" s="10">
        <v>63</v>
      </c>
      <c r="B63" s="28" t="s">
        <v>181</v>
      </c>
      <c r="C63" s="8" t="s">
        <v>182</v>
      </c>
      <c r="D63" s="9" t="s">
        <v>183</v>
      </c>
      <c r="E63" s="9" t="s">
        <v>21</v>
      </c>
      <c r="F63" s="8">
        <v>59.5</v>
      </c>
      <c r="G63" s="8">
        <v>55</v>
      </c>
      <c r="H63" s="8">
        <v>114.5</v>
      </c>
      <c r="I63" s="17">
        <f t="shared" si="16"/>
        <v>52.2446224043207</v>
      </c>
      <c r="J63" s="18">
        <f t="shared" si="7"/>
        <v>111.7446224043207</v>
      </c>
      <c r="K63" s="10">
        <v>86.33</v>
      </c>
      <c r="L63" s="10">
        <v>84.77</v>
      </c>
      <c r="M63" s="19">
        <f t="shared" si="17"/>
        <v>84.02785019455253</v>
      </c>
      <c r="N63" s="19">
        <f t="shared" si="9"/>
        <v>69.95008069835643</v>
      </c>
      <c r="O63" s="20" t="s">
        <v>27</v>
      </c>
      <c r="P63" s="10" t="s">
        <v>22</v>
      </c>
    </row>
    <row r="64" spans="1:16" ht="25.5" customHeight="1">
      <c r="A64" s="10">
        <v>64</v>
      </c>
      <c r="B64" s="28"/>
      <c r="C64" s="8" t="s">
        <v>184</v>
      </c>
      <c r="D64" s="9" t="s">
        <v>185</v>
      </c>
      <c r="E64" s="9" t="s">
        <v>21</v>
      </c>
      <c r="F64" s="8">
        <v>49</v>
      </c>
      <c r="G64" s="8">
        <v>44</v>
      </c>
      <c r="H64" s="8">
        <v>93</v>
      </c>
      <c r="I64" s="17">
        <f t="shared" si="16"/>
        <v>41.79569792345656</v>
      </c>
      <c r="J64" s="18">
        <f t="shared" si="7"/>
        <v>90.79569792345656</v>
      </c>
      <c r="K64" s="10">
        <v>76.67</v>
      </c>
      <c r="L64" s="10">
        <v>75.29</v>
      </c>
      <c r="M64" s="19">
        <f t="shared" si="17"/>
        <v>74.63084630350195</v>
      </c>
      <c r="N64" s="19">
        <f t="shared" si="9"/>
        <v>60.01434763261511</v>
      </c>
      <c r="O64" s="20" t="s">
        <v>30</v>
      </c>
      <c r="P64" s="10" t="s">
        <v>31</v>
      </c>
    </row>
    <row r="65" spans="1:16" ht="25.5" customHeight="1">
      <c r="A65" s="10">
        <v>65</v>
      </c>
      <c r="B65" s="28" t="s">
        <v>186</v>
      </c>
      <c r="C65" s="8" t="s">
        <v>187</v>
      </c>
      <c r="D65" s="9" t="s">
        <v>188</v>
      </c>
      <c r="E65" s="9" t="s">
        <v>21</v>
      </c>
      <c r="F65" s="8">
        <v>49.5</v>
      </c>
      <c r="G65" s="8">
        <v>59.5</v>
      </c>
      <c r="H65" s="8">
        <v>109</v>
      </c>
      <c r="I65" s="17">
        <f t="shared" si="16"/>
        <v>56.51918241921967</v>
      </c>
      <c r="J65" s="18">
        <f t="shared" si="7"/>
        <v>106.01918241921967</v>
      </c>
      <c r="K65" s="10">
        <v>79.33</v>
      </c>
      <c r="L65" s="10">
        <v>80.34</v>
      </c>
      <c r="M65" s="19">
        <f t="shared" si="17"/>
        <v>79.63663424124515</v>
      </c>
      <c r="N65" s="19">
        <f t="shared" si="9"/>
        <v>66.32311272542749</v>
      </c>
      <c r="O65" s="20" t="s">
        <v>27</v>
      </c>
      <c r="P65" s="10" t="s">
        <v>22</v>
      </c>
    </row>
    <row r="66" spans="1:16" ht="25.5" customHeight="1">
      <c r="A66" s="10">
        <v>66</v>
      </c>
      <c r="B66" s="28"/>
      <c r="C66" s="8" t="s">
        <v>189</v>
      </c>
      <c r="D66" s="9" t="s">
        <v>190</v>
      </c>
      <c r="E66" s="9" t="s">
        <v>21</v>
      </c>
      <c r="F66" s="8">
        <v>54</v>
      </c>
      <c r="G66" s="8">
        <v>36</v>
      </c>
      <c r="H66" s="8">
        <v>90</v>
      </c>
      <c r="I66" s="17">
        <f t="shared" si="16"/>
        <v>34.19648011919173</v>
      </c>
      <c r="J66" s="18">
        <f t="shared" si="7"/>
        <v>88.19648011919173</v>
      </c>
      <c r="K66" s="10">
        <v>78.33</v>
      </c>
      <c r="L66" s="10">
        <v>79.32</v>
      </c>
      <c r="M66" s="19">
        <f t="shared" si="17"/>
        <v>78.62556420233463</v>
      </c>
      <c r="N66" s="19">
        <f t="shared" si="9"/>
        <v>61.36190213096525</v>
      </c>
      <c r="O66" s="20" t="s">
        <v>30</v>
      </c>
      <c r="P66" s="10" t="s">
        <v>31</v>
      </c>
    </row>
    <row r="67" spans="1:16" ht="25.5" customHeight="1">
      <c r="A67" s="10">
        <v>67</v>
      </c>
      <c r="B67" s="8" t="s">
        <v>191</v>
      </c>
      <c r="C67" s="8" t="s">
        <v>192</v>
      </c>
      <c r="D67" s="9" t="s">
        <v>193</v>
      </c>
      <c r="E67" s="9" t="s">
        <v>21</v>
      </c>
      <c r="F67" s="8">
        <v>53.5</v>
      </c>
      <c r="G67" s="8">
        <v>43.5</v>
      </c>
      <c r="H67" s="8">
        <v>97</v>
      </c>
      <c r="I67" s="17">
        <f t="shared" si="16"/>
        <v>41.32074681069001</v>
      </c>
      <c r="J67" s="18">
        <f t="shared" si="7"/>
        <v>94.82074681069001</v>
      </c>
      <c r="K67" s="10">
        <v>80</v>
      </c>
      <c r="L67" s="10">
        <v>78.56</v>
      </c>
      <c r="M67" s="19">
        <f t="shared" si="17"/>
        <v>77.87221789883269</v>
      </c>
      <c r="N67" s="19">
        <f t="shared" si="9"/>
        <v>62.64129565208884</v>
      </c>
      <c r="O67" s="20" t="s">
        <v>27</v>
      </c>
      <c r="P67" s="10" t="s">
        <v>22</v>
      </c>
    </row>
    <row r="68" spans="1:16" ht="25.5" customHeight="1">
      <c r="A68" s="10">
        <v>69</v>
      </c>
      <c r="B68" s="28" t="s">
        <v>194</v>
      </c>
      <c r="C68" s="8" t="s">
        <v>195</v>
      </c>
      <c r="D68" s="9" t="s">
        <v>196</v>
      </c>
      <c r="E68" s="9" t="s">
        <v>21</v>
      </c>
      <c r="F68" s="8">
        <v>51.5</v>
      </c>
      <c r="G68" s="8">
        <v>46.5</v>
      </c>
      <c r="H68" s="8">
        <v>98</v>
      </c>
      <c r="I68" s="17">
        <f t="shared" si="16"/>
        <v>44.17045348728932</v>
      </c>
      <c r="J68" s="18">
        <f t="shared" si="7"/>
        <v>95.67045348728932</v>
      </c>
      <c r="K68" s="10">
        <v>78</v>
      </c>
      <c r="L68" s="10">
        <v>78.45</v>
      </c>
      <c r="M68" s="19">
        <f t="shared" si="17"/>
        <v>77.76318093385214</v>
      </c>
      <c r="N68" s="19">
        <f t="shared" si="9"/>
        <v>62.7992038387484</v>
      </c>
      <c r="O68" s="20" t="s">
        <v>27</v>
      </c>
      <c r="P68" s="10" t="s">
        <v>22</v>
      </c>
    </row>
    <row r="69" spans="1:16" ht="25.5" customHeight="1">
      <c r="A69" s="10">
        <v>70</v>
      </c>
      <c r="B69" s="28"/>
      <c r="C69" s="8" t="s">
        <v>197</v>
      </c>
      <c r="D69" s="9" t="s">
        <v>198</v>
      </c>
      <c r="E69" s="9" t="s">
        <v>43</v>
      </c>
      <c r="F69" s="8">
        <v>44</v>
      </c>
      <c r="G69" s="8">
        <v>28.5</v>
      </c>
      <c r="H69" s="8">
        <v>72.5</v>
      </c>
      <c r="I69" s="17">
        <f>102.01/82.64*G69</f>
        <v>35.18011858664085</v>
      </c>
      <c r="J69" s="18">
        <f t="shared" si="7"/>
        <v>79.18011858664084</v>
      </c>
      <c r="K69" s="10">
        <v>80.33</v>
      </c>
      <c r="L69" s="10">
        <v>81.05</v>
      </c>
      <c r="M69" s="19">
        <f>81.52/80.24*L69</f>
        <v>82.34292123629113</v>
      </c>
      <c r="N69" s="19">
        <f t="shared" si="9"/>
        <v>60.96649026480578</v>
      </c>
      <c r="O69" s="20" t="s">
        <v>30</v>
      </c>
      <c r="P69" s="10" t="s">
        <v>31</v>
      </c>
    </row>
    <row r="70" spans="1:16" ht="25.5" customHeight="1">
      <c r="A70" s="10">
        <v>71</v>
      </c>
      <c r="B70" s="28" t="s">
        <v>199</v>
      </c>
      <c r="C70" s="8" t="s">
        <v>200</v>
      </c>
      <c r="D70" s="9" t="s">
        <v>201</v>
      </c>
      <c r="E70" s="9" t="s">
        <v>26</v>
      </c>
      <c r="F70" s="8">
        <v>61.5</v>
      </c>
      <c r="G70" s="8">
        <v>58.5</v>
      </c>
      <c r="H70" s="8">
        <v>120</v>
      </c>
      <c r="I70" s="17">
        <f>102.01/106.81*G70</f>
        <v>55.87103267484318</v>
      </c>
      <c r="J70" s="18">
        <f t="shared" si="7"/>
        <v>117.37103267484318</v>
      </c>
      <c r="K70" s="10">
        <v>84</v>
      </c>
      <c r="L70" s="10">
        <v>84.2</v>
      </c>
      <c r="M70" s="19">
        <f>81.52/81.67*L70</f>
        <v>84.04535325088771</v>
      </c>
      <c r="N70" s="19">
        <f t="shared" si="9"/>
        <v>71.36543479415465</v>
      </c>
      <c r="O70" s="20" t="s">
        <v>27</v>
      </c>
      <c r="P70" s="10" t="s">
        <v>22</v>
      </c>
    </row>
    <row r="71" spans="1:16" ht="25.5" customHeight="1">
      <c r="A71" s="10">
        <v>72</v>
      </c>
      <c r="B71" s="28"/>
      <c r="C71" s="8" t="s">
        <v>202</v>
      </c>
      <c r="D71" s="9" t="s">
        <v>203</v>
      </c>
      <c r="E71" s="9" t="s">
        <v>43</v>
      </c>
      <c r="F71" s="8">
        <v>50.5</v>
      </c>
      <c r="G71" s="8">
        <v>29</v>
      </c>
      <c r="H71" s="8">
        <v>79.5</v>
      </c>
      <c r="I71" s="17">
        <f>102.01/82.64*G71</f>
        <v>35.79731364956438</v>
      </c>
      <c r="J71" s="18">
        <f t="shared" si="7"/>
        <v>86.29731364956439</v>
      </c>
      <c r="K71" s="10">
        <v>79.67</v>
      </c>
      <c r="L71" s="10">
        <v>79.22</v>
      </c>
      <c r="M71" s="19">
        <f>81.52/80.24*L71</f>
        <v>80.48372881355932</v>
      </c>
      <c r="N71" s="19">
        <f t="shared" si="9"/>
        <v>61.81619281917076</v>
      </c>
      <c r="O71" s="20" t="s">
        <v>30</v>
      </c>
      <c r="P71" s="10" t="s">
        <v>31</v>
      </c>
    </row>
    <row r="72" spans="1:16" ht="31.5" customHeight="1">
      <c r="A72" s="10">
        <v>73</v>
      </c>
      <c r="B72" s="11" t="s">
        <v>204</v>
      </c>
      <c r="C72" s="8" t="s">
        <v>205</v>
      </c>
      <c r="D72" s="9" t="s">
        <v>206</v>
      </c>
      <c r="E72" s="9" t="s">
        <v>21</v>
      </c>
      <c r="F72" s="8">
        <v>55</v>
      </c>
      <c r="G72" s="8">
        <v>43</v>
      </c>
      <c r="H72" s="8">
        <v>98</v>
      </c>
      <c r="I72" s="17">
        <f>102.01/107.39*G72</f>
        <v>40.84579569792346</v>
      </c>
      <c r="J72" s="18">
        <f t="shared" si="7"/>
        <v>95.84579569792345</v>
      </c>
      <c r="K72" s="10">
        <v>84</v>
      </c>
      <c r="L72" s="10">
        <v>82.49</v>
      </c>
      <c r="M72" s="19">
        <f>81.52/82.24*L72</f>
        <v>81.76781128404669</v>
      </c>
      <c r="N72" s="19">
        <f t="shared" si="9"/>
        <v>64.8453545665042</v>
      </c>
      <c r="O72" s="20" t="s">
        <v>27</v>
      </c>
      <c r="P72" s="10" t="s">
        <v>22</v>
      </c>
    </row>
    <row r="73" spans="1:16" ht="25.5" customHeight="1">
      <c r="A73" s="10">
        <v>74</v>
      </c>
      <c r="B73" s="8" t="s">
        <v>207</v>
      </c>
      <c r="C73" s="8" t="s">
        <v>208</v>
      </c>
      <c r="D73" s="9" t="s">
        <v>209</v>
      </c>
      <c r="E73" s="9" t="s">
        <v>26</v>
      </c>
      <c r="F73" s="8">
        <v>46.5</v>
      </c>
      <c r="G73" s="8">
        <v>58</v>
      </c>
      <c r="H73" s="8">
        <v>104.5</v>
      </c>
      <c r="I73" s="17">
        <f>102.01/106.81*G73</f>
        <v>55.393502481041104</v>
      </c>
      <c r="J73" s="18">
        <f t="shared" si="7"/>
        <v>101.89350248104111</v>
      </c>
      <c r="K73" s="10">
        <v>78.67</v>
      </c>
      <c r="L73" s="10">
        <v>79.47</v>
      </c>
      <c r="M73" s="19">
        <f>81.52/81.67*L73</f>
        <v>79.32404065140197</v>
      </c>
      <c r="N73" s="19">
        <f t="shared" si="9"/>
        <v>65.13539594596126</v>
      </c>
      <c r="O73" s="20" t="s">
        <v>27</v>
      </c>
      <c r="P73" s="10" t="s">
        <v>22</v>
      </c>
    </row>
    <row r="74" spans="1:16" ht="25.5" customHeight="1">
      <c r="A74" s="10">
        <v>76</v>
      </c>
      <c r="B74" s="11" t="s">
        <v>210</v>
      </c>
      <c r="C74" s="8" t="s">
        <v>211</v>
      </c>
      <c r="D74" s="9" t="s">
        <v>212</v>
      </c>
      <c r="E74" s="9" t="s">
        <v>26</v>
      </c>
      <c r="F74" s="8">
        <v>49</v>
      </c>
      <c r="G74" s="8">
        <v>48</v>
      </c>
      <c r="H74" s="8">
        <v>97</v>
      </c>
      <c r="I74" s="17">
        <f>102.01/106.81*G74</f>
        <v>45.84289860499953</v>
      </c>
      <c r="J74" s="18">
        <f aca="true" t="shared" si="18" ref="J74:J82">F74+I74</f>
        <v>94.84289860499953</v>
      </c>
      <c r="K74" s="10">
        <v>71</v>
      </c>
      <c r="L74" s="10">
        <v>71.17</v>
      </c>
      <c r="M74" s="19">
        <f>81.52/81.67*L74</f>
        <v>71.03928492714583</v>
      </c>
      <c r="N74" s="19">
        <f aca="true" t="shared" si="19" ref="N74:N82">J74/4+M74/2</f>
        <v>59.2303671148228</v>
      </c>
      <c r="O74" s="20" t="s">
        <v>27</v>
      </c>
      <c r="P74" s="10" t="s">
        <v>22</v>
      </c>
    </row>
    <row r="75" spans="1:16" ht="25.5" customHeight="1">
      <c r="A75" s="10">
        <v>77</v>
      </c>
      <c r="B75" s="11" t="s">
        <v>213</v>
      </c>
      <c r="C75" s="8" t="s">
        <v>214</v>
      </c>
      <c r="D75" s="9" t="s">
        <v>215</v>
      </c>
      <c r="E75" s="9" t="s">
        <v>43</v>
      </c>
      <c r="F75" s="8">
        <v>49.5</v>
      </c>
      <c r="G75" s="8">
        <v>32.5</v>
      </c>
      <c r="H75" s="8">
        <v>82</v>
      </c>
      <c r="I75" s="17">
        <f>102.01/82.64*G75</f>
        <v>40.11767909002904</v>
      </c>
      <c r="J75" s="18">
        <f t="shared" si="18"/>
        <v>89.61767909002904</v>
      </c>
      <c r="K75" s="10">
        <v>85</v>
      </c>
      <c r="L75" s="10">
        <v>84.52</v>
      </c>
      <c r="M75" s="19">
        <f>81.52/80.24*L75</f>
        <v>85.86827517447658</v>
      </c>
      <c r="N75" s="19">
        <f t="shared" si="19"/>
        <v>65.33855735974555</v>
      </c>
      <c r="O75" s="20" t="s">
        <v>27</v>
      </c>
      <c r="P75" s="10" t="s">
        <v>22</v>
      </c>
    </row>
    <row r="76" spans="1:16" ht="25.5" customHeight="1">
      <c r="A76" s="10">
        <v>78</v>
      </c>
      <c r="B76" s="11" t="s">
        <v>216</v>
      </c>
      <c r="C76" s="8" t="s">
        <v>217</v>
      </c>
      <c r="D76" s="9" t="s">
        <v>218</v>
      </c>
      <c r="E76" s="9" t="s">
        <v>26</v>
      </c>
      <c r="F76" s="8">
        <v>46.5</v>
      </c>
      <c r="G76" s="8">
        <v>51</v>
      </c>
      <c r="H76" s="8">
        <v>97.5</v>
      </c>
      <c r="I76" s="17">
        <f aca="true" t="shared" si="20" ref="I76:I81">102.01/106.81*G76</f>
        <v>48.708079767812</v>
      </c>
      <c r="J76" s="18">
        <f t="shared" si="18"/>
        <v>95.208079767812</v>
      </c>
      <c r="K76" s="10">
        <v>85.17</v>
      </c>
      <c r="L76" s="10">
        <v>85.37</v>
      </c>
      <c r="M76" s="19">
        <f aca="true" t="shared" si="21" ref="M76:M81">81.52/81.67*L76</f>
        <v>85.21320435900574</v>
      </c>
      <c r="N76" s="19">
        <f t="shared" si="19"/>
        <v>66.40862212145586</v>
      </c>
      <c r="O76" s="20" t="s">
        <v>27</v>
      </c>
      <c r="P76" s="10" t="s">
        <v>22</v>
      </c>
    </row>
    <row r="77" spans="1:16" ht="25.5" customHeight="1">
      <c r="A77" s="10">
        <v>79</v>
      </c>
      <c r="B77" s="11" t="s">
        <v>219</v>
      </c>
      <c r="C77" s="8" t="s">
        <v>220</v>
      </c>
      <c r="D77" s="9" t="s">
        <v>221</v>
      </c>
      <c r="E77" s="9" t="s">
        <v>26</v>
      </c>
      <c r="F77" s="8">
        <v>59</v>
      </c>
      <c r="G77" s="8">
        <v>50</v>
      </c>
      <c r="H77" s="8">
        <v>109</v>
      </c>
      <c r="I77" s="17">
        <f t="shared" si="20"/>
        <v>47.753019380207846</v>
      </c>
      <c r="J77" s="18">
        <f t="shared" si="18"/>
        <v>106.75301938020785</v>
      </c>
      <c r="K77" s="10">
        <v>81.83</v>
      </c>
      <c r="L77" s="10">
        <v>82.02</v>
      </c>
      <c r="M77" s="19">
        <f t="shared" si="21"/>
        <v>81.86935716909512</v>
      </c>
      <c r="N77" s="19">
        <f t="shared" si="19"/>
        <v>67.62293342959953</v>
      </c>
      <c r="O77" s="20" t="s">
        <v>27</v>
      </c>
      <c r="P77" s="10" t="s">
        <v>22</v>
      </c>
    </row>
    <row r="78" spans="1:16" ht="25.5" customHeight="1">
      <c r="A78" s="10">
        <v>80</v>
      </c>
      <c r="B78" s="28" t="s">
        <v>222</v>
      </c>
      <c r="C78" s="8" t="s">
        <v>223</v>
      </c>
      <c r="D78" s="9" t="s">
        <v>224</v>
      </c>
      <c r="E78" s="9" t="s">
        <v>21</v>
      </c>
      <c r="F78" s="8">
        <v>60</v>
      </c>
      <c r="G78" s="8">
        <v>55</v>
      </c>
      <c r="H78" s="8">
        <v>115</v>
      </c>
      <c r="I78" s="17">
        <f>102.01/107.39*G78</f>
        <v>52.2446224043207</v>
      </c>
      <c r="J78" s="18">
        <f t="shared" si="18"/>
        <v>112.2446224043207</v>
      </c>
      <c r="K78" s="10">
        <v>82.33</v>
      </c>
      <c r="L78" s="10">
        <v>82.8</v>
      </c>
      <c r="M78" s="19">
        <f>81.52/82.24*L78</f>
        <v>82.07509727626459</v>
      </c>
      <c r="N78" s="19">
        <f t="shared" si="19"/>
        <v>69.09870423921247</v>
      </c>
      <c r="O78" s="20" t="s">
        <v>27</v>
      </c>
      <c r="P78" s="10" t="s">
        <v>22</v>
      </c>
    </row>
    <row r="79" spans="1:16" ht="25.5" customHeight="1">
      <c r="A79" s="10">
        <v>81</v>
      </c>
      <c r="B79" s="28"/>
      <c r="C79" s="8" t="s">
        <v>225</v>
      </c>
      <c r="D79" s="9" t="s">
        <v>226</v>
      </c>
      <c r="E79" s="9" t="s">
        <v>26</v>
      </c>
      <c r="F79" s="8">
        <v>36.5</v>
      </c>
      <c r="G79" s="8">
        <v>48</v>
      </c>
      <c r="H79" s="8">
        <v>84.5</v>
      </c>
      <c r="I79" s="17">
        <f t="shared" si="20"/>
        <v>45.84289860499953</v>
      </c>
      <c r="J79" s="18">
        <f t="shared" si="18"/>
        <v>82.34289860499953</v>
      </c>
      <c r="K79" s="10">
        <v>79.57</v>
      </c>
      <c r="L79" s="10">
        <v>79.52</v>
      </c>
      <c r="M79" s="19">
        <f t="shared" si="21"/>
        <v>79.37394881841556</v>
      </c>
      <c r="N79" s="19">
        <f t="shared" si="19"/>
        <v>60.27269906045766</v>
      </c>
      <c r="O79" s="20" t="s">
        <v>30</v>
      </c>
      <c r="P79" s="10" t="s">
        <v>31</v>
      </c>
    </row>
    <row r="80" spans="1:16" ht="25.5" customHeight="1">
      <c r="A80" s="10">
        <v>82</v>
      </c>
      <c r="B80" s="28" t="s">
        <v>227</v>
      </c>
      <c r="C80" s="8" t="s">
        <v>228</v>
      </c>
      <c r="D80" s="9" t="s">
        <v>229</v>
      </c>
      <c r="E80" s="9" t="s">
        <v>26</v>
      </c>
      <c r="F80" s="8">
        <v>50</v>
      </c>
      <c r="G80" s="8">
        <v>57.5</v>
      </c>
      <c r="H80" s="8">
        <v>107.5</v>
      </c>
      <c r="I80" s="17">
        <f t="shared" si="20"/>
        <v>54.91597228723902</v>
      </c>
      <c r="J80" s="18">
        <f t="shared" si="18"/>
        <v>104.91597228723901</v>
      </c>
      <c r="K80" s="10">
        <v>85</v>
      </c>
      <c r="L80" s="10">
        <v>84.79</v>
      </c>
      <c r="M80" s="19">
        <f t="shared" si="21"/>
        <v>84.63426962164809</v>
      </c>
      <c r="N80" s="19">
        <f t="shared" si="19"/>
        <v>68.5461278826338</v>
      </c>
      <c r="O80" s="20" t="s">
        <v>27</v>
      </c>
      <c r="P80" s="10" t="s">
        <v>22</v>
      </c>
    </row>
    <row r="81" spans="1:16" ht="25.5" customHeight="1">
      <c r="A81" s="10">
        <v>83</v>
      </c>
      <c r="B81" s="28"/>
      <c r="C81" s="8" t="s">
        <v>230</v>
      </c>
      <c r="D81" s="9" t="s">
        <v>231</v>
      </c>
      <c r="E81" s="9" t="s">
        <v>26</v>
      </c>
      <c r="F81" s="8">
        <v>60</v>
      </c>
      <c r="G81" s="8">
        <v>59.5</v>
      </c>
      <c r="H81" s="8">
        <v>119.5</v>
      </c>
      <c r="I81" s="17">
        <f t="shared" si="20"/>
        <v>56.826093062447335</v>
      </c>
      <c r="J81" s="18">
        <f t="shared" si="18"/>
        <v>116.82609306244734</v>
      </c>
      <c r="K81" s="10">
        <v>78.83</v>
      </c>
      <c r="L81" s="10">
        <v>78.64</v>
      </c>
      <c r="M81" s="19">
        <f t="shared" si="21"/>
        <v>78.49556507897636</v>
      </c>
      <c r="N81" s="19">
        <f t="shared" si="19"/>
        <v>68.4543058051</v>
      </c>
      <c r="O81" s="20" t="s">
        <v>30</v>
      </c>
      <c r="P81" s="10" t="s">
        <v>31</v>
      </c>
    </row>
    <row r="82" spans="1:16" ht="25.5" customHeight="1">
      <c r="A82" s="10">
        <v>84</v>
      </c>
      <c r="B82" s="28"/>
      <c r="C82" s="8" t="s">
        <v>232</v>
      </c>
      <c r="D82" s="9" t="s">
        <v>233</v>
      </c>
      <c r="E82" s="9" t="s">
        <v>43</v>
      </c>
      <c r="F82" s="8">
        <v>43</v>
      </c>
      <c r="G82" s="8">
        <v>37.5</v>
      </c>
      <c r="H82" s="8">
        <v>80.5</v>
      </c>
      <c r="I82" s="17">
        <f>102.01/82.64*G82</f>
        <v>46.28962971926428</v>
      </c>
      <c r="J82" s="18">
        <f t="shared" si="18"/>
        <v>89.28962971926428</v>
      </c>
      <c r="K82" s="10">
        <v>77.03</v>
      </c>
      <c r="L82" s="10">
        <v>77.72</v>
      </c>
      <c r="M82" s="19">
        <f>81.52/80.24*L82</f>
        <v>78.95980059820539</v>
      </c>
      <c r="N82" s="19">
        <f t="shared" si="19"/>
        <v>61.80230772891876</v>
      </c>
      <c r="O82" s="20" t="s">
        <v>34</v>
      </c>
      <c r="P82" s="10" t="s">
        <v>31</v>
      </c>
    </row>
  </sheetData>
  <mergeCells count="33">
    <mergeCell ref="B78:B79"/>
    <mergeCell ref="B80:B82"/>
    <mergeCell ref="C2:C3"/>
    <mergeCell ref="D2:D3"/>
    <mergeCell ref="B63:B64"/>
    <mergeCell ref="B65:B66"/>
    <mergeCell ref="B68:B69"/>
    <mergeCell ref="B70:B71"/>
    <mergeCell ref="B49:B50"/>
    <mergeCell ref="B53:B54"/>
    <mergeCell ref="B55:B56"/>
    <mergeCell ref="B58:B59"/>
    <mergeCell ref="B37:B38"/>
    <mergeCell ref="B39:B41"/>
    <mergeCell ref="B42:B43"/>
    <mergeCell ref="B44:B46"/>
    <mergeCell ref="B26:B28"/>
    <mergeCell ref="B29:B31"/>
    <mergeCell ref="B32:B33"/>
    <mergeCell ref="B34:B36"/>
    <mergeCell ref="B5:B7"/>
    <mergeCell ref="B9:B10"/>
    <mergeCell ref="B15:B16"/>
    <mergeCell ref="B19:B20"/>
    <mergeCell ref="A1:P1"/>
    <mergeCell ref="F2:J2"/>
    <mergeCell ref="K2:M2"/>
    <mergeCell ref="A2:A3"/>
    <mergeCell ref="B2:B3"/>
    <mergeCell ref="E2:E3"/>
    <mergeCell ref="N2:N3"/>
    <mergeCell ref="O2:O3"/>
    <mergeCell ref="P2:P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2016-06-27T06:42:40Z</cp:lastPrinted>
  <dcterms:created xsi:type="dcterms:W3CDTF">2016-06-22T00:53:23Z</dcterms:created>
  <dcterms:modified xsi:type="dcterms:W3CDTF">2016-07-25T07:58:25Z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