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tabRatio="924" firstSheet="4" activeTab="19"/>
  </bookViews>
  <sheets>
    <sheet name="COTSOPP" sheetId="1" state="hidden" r:id="rId1"/>
    <sheet name="中学语文" sheetId="2" r:id="rId2"/>
    <sheet name="中学数学" sheetId="3" r:id="rId3"/>
    <sheet name="中学英语" sheetId="4" r:id="rId4"/>
    <sheet name="中学物理" sheetId="5" r:id="rId5"/>
    <sheet name="中学化学" sheetId="6" r:id="rId6"/>
    <sheet name="中学生物" sheetId="7" r:id="rId7"/>
    <sheet name="中学政治" sheetId="8" r:id="rId8"/>
    <sheet name="中学地理" sheetId="9" r:id="rId9"/>
    <sheet name="中学音乐" sheetId="10" r:id="rId10"/>
    <sheet name="中学体育" sheetId="11" r:id="rId11"/>
    <sheet name="财会" sheetId="12" r:id="rId12"/>
    <sheet name="产品设计" sheetId="13" r:id="rId13"/>
    <sheet name="电子商务" sheetId="14" r:id="rId14"/>
    <sheet name="小学语文" sheetId="15" r:id="rId15"/>
    <sheet name="小学数学" sheetId="16" r:id="rId16"/>
    <sheet name="小学英语" sheetId="17" r:id="rId17"/>
    <sheet name="小学音乐" sheetId="18" r:id="rId18"/>
    <sheet name="小学体育" sheetId="19" r:id="rId19"/>
    <sheet name="小学美术" sheetId="20" r:id="rId20"/>
    <sheet name="幼儿园" sheetId="21" r:id="rId21"/>
  </sheets>
  <definedNames>
    <definedName name="_xlnm.Print_Titles" localSheetId="15">'小学数学'!$1:$4</definedName>
    <definedName name="_xlnm.Print_Titles" localSheetId="17">'小学音乐'!$1:$4</definedName>
    <definedName name="_xlnm.Print_Titles" localSheetId="16">'小学英语'!$1:$4</definedName>
    <definedName name="_xlnm.Print_Titles" localSheetId="14">'小学语文'!$1:$4</definedName>
    <definedName name="_xlnm.Print_Titles" localSheetId="20">'幼儿园'!$1:$4</definedName>
    <definedName name="_xlnm.Print_Titles" localSheetId="2">'中学数学'!$1:$4</definedName>
  </definedNames>
  <calcPr fullCalcOnLoad="1" fullPrecision="0"/>
</workbook>
</file>

<file path=xl/sharedStrings.xml><?xml version="1.0" encoding="utf-8"?>
<sst xmlns="http://schemas.openxmlformats.org/spreadsheetml/2006/main" count="1230" uniqueCount="437">
  <si>
    <t>报考职位：中学语文</t>
  </si>
  <si>
    <t>笔试成绩</t>
  </si>
  <si>
    <t>面试成绩</t>
  </si>
  <si>
    <t>总成绩</t>
  </si>
  <si>
    <t>名次</t>
  </si>
  <si>
    <t>是否
入围</t>
  </si>
  <si>
    <t>备注</t>
  </si>
  <si>
    <t>笔试
考号</t>
  </si>
  <si>
    <t>试讲室</t>
  </si>
  <si>
    <t>试讲
序号</t>
  </si>
  <si>
    <t>姓名</t>
  </si>
  <si>
    <t>原始成绩</t>
  </si>
  <si>
    <t>试讲成绩</t>
  </si>
  <si>
    <t>技能加试成绩</t>
  </si>
  <si>
    <t>王玉慧</t>
  </si>
  <si>
    <t>女</t>
  </si>
  <si>
    <t>陈洁</t>
  </si>
  <si>
    <t>郭敏</t>
  </si>
  <si>
    <t>杨丽</t>
  </si>
  <si>
    <t>孔祥娟</t>
  </si>
  <si>
    <t>秦胜男</t>
  </si>
  <si>
    <t>高鑫</t>
  </si>
  <si>
    <t>张颖</t>
  </si>
  <si>
    <t>辛文涛</t>
  </si>
  <si>
    <t>男</t>
  </si>
  <si>
    <t>刘洋</t>
  </si>
  <si>
    <t>郭茂琳</t>
  </si>
  <si>
    <t>刘风辉</t>
  </si>
  <si>
    <t>王聪</t>
  </si>
  <si>
    <t>张翠莹</t>
  </si>
  <si>
    <t>陈文</t>
  </si>
  <si>
    <t xml:space="preserve">女 </t>
  </si>
  <si>
    <t>付梦楠</t>
  </si>
  <si>
    <t>李蕾</t>
  </si>
  <si>
    <t>曾慧慧</t>
  </si>
  <si>
    <t>王全新</t>
  </si>
  <si>
    <t>郑帅</t>
  </si>
  <si>
    <t>刘瑶</t>
  </si>
  <si>
    <t>谭方华</t>
  </si>
  <si>
    <t>代焕庭</t>
  </si>
  <si>
    <t>马永健</t>
  </si>
  <si>
    <t>刘小萌</t>
  </si>
  <si>
    <t>吴焕玲</t>
  </si>
  <si>
    <t>郭瑞</t>
  </si>
  <si>
    <t>步立鹏</t>
  </si>
  <si>
    <t>马凤杰</t>
  </si>
  <si>
    <t>刘丽芳</t>
  </si>
  <si>
    <t>李婕</t>
  </si>
  <si>
    <t>宗文琪</t>
  </si>
  <si>
    <t>李海鹏</t>
  </si>
  <si>
    <t>李鹏</t>
  </si>
  <si>
    <t>马长青</t>
  </si>
  <si>
    <t>张静静</t>
  </si>
  <si>
    <t>杨丽杰</t>
  </si>
  <si>
    <t>赵霞</t>
  </si>
  <si>
    <t>张小勇</t>
  </si>
  <si>
    <t>楚宗娜</t>
  </si>
  <si>
    <t>高专专</t>
  </si>
  <si>
    <t>窦金鹏</t>
  </si>
  <si>
    <t>赵银萍</t>
  </si>
  <si>
    <t>冯光银</t>
  </si>
  <si>
    <t>申光杰</t>
  </si>
  <si>
    <t>刘倩</t>
  </si>
  <si>
    <t>刘继庭</t>
  </si>
  <si>
    <t>吴玉会</t>
  </si>
  <si>
    <t>井君</t>
  </si>
  <si>
    <t>张健</t>
  </si>
  <si>
    <t>孙洁</t>
  </si>
  <si>
    <t>高真真</t>
  </si>
  <si>
    <t>窦晓丹</t>
  </si>
  <si>
    <t>刘小敏</t>
  </si>
  <si>
    <t>史津</t>
  </si>
  <si>
    <t>高姗姗</t>
  </si>
  <si>
    <t>程敏</t>
  </si>
  <si>
    <t>王秀霞</t>
  </si>
  <si>
    <t>尚小杰</t>
  </si>
  <si>
    <t>岳灿</t>
  </si>
  <si>
    <t>马晓坤</t>
  </si>
  <si>
    <t>徐海成</t>
  </si>
  <si>
    <t>冯光辉</t>
  </si>
  <si>
    <t>王娜</t>
  </si>
  <si>
    <t>薛秀萍</t>
  </si>
  <si>
    <t>李冬梅</t>
  </si>
  <si>
    <t>崔永辉</t>
  </si>
  <si>
    <t>刘鑫</t>
  </si>
  <si>
    <t>朱健</t>
  </si>
  <si>
    <t>曹丽君</t>
  </si>
  <si>
    <t>葛怀敏</t>
  </si>
  <si>
    <t>李俊荣</t>
  </si>
  <si>
    <t>杨林</t>
  </si>
  <si>
    <t>刘艳彬</t>
  </si>
  <si>
    <t>林金荣</t>
  </si>
  <si>
    <t>郭凌云</t>
  </si>
  <si>
    <t>孙垂凯</t>
  </si>
  <si>
    <t>王倩</t>
  </si>
  <si>
    <t>贾鑫淼</t>
  </si>
  <si>
    <t>陈静</t>
  </si>
  <si>
    <t>冯敏</t>
  </si>
  <si>
    <t>张晓丽</t>
  </si>
  <si>
    <t>刘万凯</t>
  </si>
  <si>
    <t>刘霜</t>
  </si>
  <si>
    <t>窦平</t>
  </si>
  <si>
    <t>冯丹丹</t>
  </si>
  <si>
    <t>陈硕</t>
  </si>
  <si>
    <t>韩晓红</t>
  </si>
  <si>
    <t>何婷婷</t>
  </si>
  <si>
    <t>付媛媛</t>
  </si>
  <si>
    <t>陈晨</t>
  </si>
  <si>
    <t>高丽娟</t>
  </si>
  <si>
    <t>马文静</t>
  </si>
  <si>
    <t>高真</t>
  </si>
  <si>
    <t>魏娜</t>
  </si>
  <si>
    <t>庄文娟</t>
  </si>
  <si>
    <t>井东</t>
  </si>
  <si>
    <t>王丽</t>
  </si>
  <si>
    <t>鞠秀英</t>
  </si>
  <si>
    <t>韩媛媛</t>
  </si>
  <si>
    <t>张岩</t>
  </si>
  <si>
    <t>冯达</t>
  </si>
  <si>
    <t>申付志</t>
  </si>
  <si>
    <t>张强</t>
  </si>
  <si>
    <t>孟涛</t>
  </si>
  <si>
    <t>赵小艳</t>
  </si>
  <si>
    <t>林秀芳</t>
  </si>
  <si>
    <t>丁双</t>
  </si>
  <si>
    <t>韩利婷</t>
  </si>
  <si>
    <t>赵萍</t>
  </si>
  <si>
    <t>王瑶瑶</t>
  </si>
  <si>
    <t>成玲</t>
  </si>
  <si>
    <t>王建英</t>
  </si>
  <si>
    <t>褚晓萌</t>
  </si>
  <si>
    <t>赵蔚瑜</t>
  </si>
  <si>
    <t>王凤珍</t>
  </si>
  <si>
    <t>张秀丽</t>
  </si>
  <si>
    <t>王晨</t>
  </si>
  <si>
    <t>赵晶</t>
  </si>
  <si>
    <t>盛玉娣</t>
  </si>
  <si>
    <t>高爱欣</t>
  </si>
  <si>
    <t>王芳</t>
  </si>
  <si>
    <t>王之丹</t>
  </si>
  <si>
    <t>许佳</t>
  </si>
  <si>
    <t>张潇</t>
  </si>
  <si>
    <t>高小露</t>
  </si>
  <si>
    <t>顾芳</t>
  </si>
  <si>
    <t>刘伟</t>
  </si>
  <si>
    <t>王莹</t>
  </si>
  <si>
    <t>高婷婷</t>
  </si>
  <si>
    <t>王旋</t>
  </si>
  <si>
    <t>冯雪</t>
  </si>
  <si>
    <t>孟凡宁</t>
  </si>
  <si>
    <t>郭园园</t>
  </si>
  <si>
    <t>孙云芳</t>
  </si>
  <si>
    <t>王晓庆</t>
  </si>
  <si>
    <t>徐敏敏</t>
  </si>
  <si>
    <t>钱敏</t>
  </si>
  <si>
    <t>张良君</t>
  </si>
  <si>
    <t>柳琳</t>
  </si>
  <si>
    <t>陈雅昆</t>
  </si>
  <si>
    <t>傅美静</t>
  </si>
  <si>
    <t>寇佳力</t>
  </si>
  <si>
    <t>任雪娇</t>
  </si>
  <si>
    <t>党志坤</t>
  </si>
  <si>
    <t>冷庆玲</t>
  </si>
  <si>
    <t>刘政艳</t>
  </si>
  <si>
    <t>朱红蕊</t>
  </si>
  <si>
    <t>赵行</t>
  </si>
  <si>
    <t>吕晓菡</t>
  </si>
  <si>
    <t>陈美玉</t>
  </si>
  <si>
    <t>张言鑫</t>
  </si>
  <si>
    <t>安高艳</t>
  </si>
  <si>
    <t>傅桂春</t>
  </si>
  <si>
    <t>程瑞</t>
  </si>
  <si>
    <t>刘真</t>
  </si>
  <si>
    <t>马振丽</t>
  </si>
  <si>
    <t>窦锦臻</t>
  </si>
  <si>
    <t>吴珊珊</t>
  </si>
  <si>
    <t>李亚男</t>
  </si>
  <si>
    <t>王小娣</t>
  </si>
  <si>
    <t>张艳丽</t>
  </si>
  <si>
    <t>蔡聪</t>
  </si>
  <si>
    <t>刘玲</t>
  </si>
  <si>
    <t>高娟</t>
  </si>
  <si>
    <t>李钰</t>
  </si>
  <si>
    <t>许光莹</t>
  </si>
  <si>
    <t>赵洁菲</t>
  </si>
  <si>
    <t>曾睿</t>
  </si>
  <si>
    <t>姚小迪</t>
  </si>
  <si>
    <t>张芮宁</t>
  </si>
  <si>
    <t>杨赛北</t>
  </si>
  <si>
    <t>周雪娇</t>
  </si>
  <si>
    <t>刘帆</t>
  </si>
  <si>
    <t>吕文华</t>
  </si>
  <si>
    <t>周盼盼</t>
  </si>
  <si>
    <t>申慧敏</t>
  </si>
  <si>
    <t>高毅</t>
  </si>
  <si>
    <t>窦光辉</t>
  </si>
  <si>
    <t>张连美</t>
  </si>
  <si>
    <t>李娜</t>
  </si>
  <si>
    <t>侯凯华</t>
  </si>
  <si>
    <t>李晶晶</t>
  </si>
  <si>
    <t>杨帅</t>
  </si>
  <si>
    <t>郭光华</t>
  </si>
  <si>
    <t>段清旋</t>
  </si>
  <si>
    <t>金冉冉</t>
  </si>
  <si>
    <t>姬珺</t>
  </si>
  <si>
    <t>牟小伟</t>
  </si>
  <si>
    <t>曾辰辰</t>
  </si>
  <si>
    <t>刘艳</t>
  </si>
  <si>
    <t>刘志坤</t>
  </si>
  <si>
    <t>王红艳</t>
  </si>
  <si>
    <t>马永淼</t>
  </si>
  <si>
    <t>张建坤</t>
  </si>
  <si>
    <t>庄家富</t>
  </si>
  <si>
    <t>隋田田</t>
  </si>
  <si>
    <t>赵化云</t>
  </si>
  <si>
    <t>常丽萍</t>
  </si>
  <si>
    <t>朱玉环</t>
  </si>
  <si>
    <t>王若鑫</t>
  </si>
  <si>
    <t>秦雯</t>
  </si>
  <si>
    <t>王振娜</t>
  </si>
  <si>
    <t>毕尧君</t>
  </si>
  <si>
    <t>相有航</t>
  </si>
  <si>
    <t>于惠霞</t>
  </si>
  <si>
    <t>马斐斐</t>
  </si>
  <si>
    <t>吕会霞</t>
  </si>
  <si>
    <t>王香玉</t>
  </si>
  <si>
    <t>高飞</t>
  </si>
  <si>
    <t>张青</t>
  </si>
  <si>
    <t>许雁飞</t>
  </si>
  <si>
    <t>刁振娟</t>
  </si>
  <si>
    <t>徐玉洁</t>
  </si>
  <si>
    <t>刘艳娟</t>
  </si>
  <si>
    <t>李梅</t>
  </si>
  <si>
    <t>张军玲</t>
  </si>
  <si>
    <t>赵静</t>
  </si>
  <si>
    <t>张洁</t>
  </si>
  <si>
    <t>冯学川</t>
  </si>
  <si>
    <t>王霞</t>
  </si>
  <si>
    <t>齐英超</t>
  </si>
  <si>
    <t>王大鹏</t>
  </si>
  <si>
    <t>范竹枫</t>
  </si>
  <si>
    <t>纪玲玉</t>
  </si>
  <si>
    <t>李海雷</t>
  </si>
  <si>
    <t>张爱川</t>
  </si>
  <si>
    <t>于赛赛</t>
  </si>
  <si>
    <t>张滨涵</t>
  </si>
  <si>
    <t>王娇</t>
  </si>
  <si>
    <t>刘燕</t>
  </si>
  <si>
    <t>相艳飞</t>
  </si>
  <si>
    <t>安亚萍</t>
  </si>
  <si>
    <t>张静</t>
  </si>
  <si>
    <t>袁英</t>
  </si>
  <si>
    <t>崔云洁</t>
  </si>
  <si>
    <t>贾晓丽</t>
  </si>
  <si>
    <t>闫慧慧</t>
  </si>
  <si>
    <t>马凤竹</t>
  </si>
  <si>
    <t>朱潇潇</t>
  </si>
  <si>
    <t>赵见花</t>
  </si>
  <si>
    <t>李燕娜</t>
  </si>
  <si>
    <t>郭保玲</t>
  </si>
  <si>
    <t>王南</t>
  </si>
  <si>
    <t>张淑苹</t>
  </si>
  <si>
    <t>贾雨晴</t>
  </si>
  <si>
    <t>曾华倩</t>
  </si>
  <si>
    <t>张本荣</t>
  </si>
  <si>
    <t>刘韵</t>
  </si>
  <si>
    <t>张颜梅</t>
  </si>
  <si>
    <t>吕玉杰</t>
  </si>
  <si>
    <t>姚琪</t>
  </si>
  <si>
    <t>赵东娇</t>
  </si>
  <si>
    <t>吴倩</t>
  </si>
  <si>
    <t>窦华</t>
  </si>
  <si>
    <t>张丽丽</t>
  </si>
  <si>
    <t>陈凯</t>
  </si>
  <si>
    <t>冯小龙</t>
  </si>
  <si>
    <t>王霄月</t>
  </si>
  <si>
    <t>王健</t>
  </si>
  <si>
    <t>史伟峰</t>
  </si>
  <si>
    <t>齐莹</t>
  </si>
  <si>
    <t>殷雪梅</t>
  </si>
  <si>
    <t>郭迎</t>
  </si>
  <si>
    <t>宋瑶</t>
  </si>
  <si>
    <t>徐乐</t>
  </si>
  <si>
    <t>张清雅</t>
  </si>
  <si>
    <t>赵国绪</t>
  </si>
  <si>
    <t>王云娟</t>
  </si>
  <si>
    <t>王丽捷</t>
  </si>
  <si>
    <t>郭晓彤</t>
  </si>
  <si>
    <t>张新禄</t>
  </si>
  <si>
    <t>赵文晓</t>
  </si>
  <si>
    <t>张雪</t>
  </si>
  <si>
    <t>邸文</t>
  </si>
  <si>
    <t>王鹏</t>
  </si>
  <si>
    <t>王静</t>
  </si>
  <si>
    <t>孙晓峰</t>
  </si>
  <si>
    <t>吕晓涵</t>
  </si>
  <si>
    <t>李梦雪</t>
  </si>
  <si>
    <t>张帆</t>
  </si>
  <si>
    <t>张学超</t>
  </si>
  <si>
    <t>马汉卿</t>
  </si>
  <si>
    <t>张玲</t>
  </si>
  <si>
    <t>王永茂</t>
  </si>
  <si>
    <t>张明玉</t>
  </si>
  <si>
    <t>刘瑜</t>
  </si>
  <si>
    <t>薛伟</t>
  </si>
  <si>
    <t>赵玉洁</t>
  </si>
  <si>
    <t>王晓同</t>
  </si>
  <si>
    <t>刘春雨</t>
  </si>
  <si>
    <t>赵玥</t>
  </si>
  <si>
    <t>邱云丽</t>
  </si>
  <si>
    <t>李蓝迪</t>
  </si>
  <si>
    <t>张鹏超</t>
  </si>
  <si>
    <t>张巧丽</t>
  </si>
  <si>
    <t>卜晓芬</t>
  </si>
  <si>
    <t>刘敏</t>
  </si>
  <si>
    <t>袁凯鑫</t>
  </si>
  <si>
    <t>史秀娟</t>
  </si>
  <si>
    <t>王敏</t>
  </si>
  <si>
    <t>张丽</t>
  </si>
  <si>
    <t>吴梦瑶</t>
  </si>
  <si>
    <t>王淦</t>
  </si>
  <si>
    <t>张慧谦</t>
  </si>
  <si>
    <t>郭潇</t>
  </si>
  <si>
    <t>尹丽</t>
  </si>
  <si>
    <t>曾璐璐</t>
  </si>
  <si>
    <t>徐嘉露</t>
  </si>
  <si>
    <t>张琪</t>
  </si>
  <si>
    <t>陈莹</t>
  </si>
  <si>
    <t>高田田</t>
  </si>
  <si>
    <t>窦金雨</t>
  </si>
  <si>
    <t>窦金芳</t>
  </si>
  <si>
    <t>曹伟华</t>
  </si>
  <si>
    <t>梁蕾</t>
  </si>
  <si>
    <t>王惠敏</t>
  </si>
  <si>
    <t>蒋凯乐</t>
  </si>
  <si>
    <t>赵晓艺</t>
  </si>
  <si>
    <t>高莹莹</t>
  </si>
  <si>
    <t>丁新</t>
  </si>
  <si>
    <t>张帅帅</t>
  </si>
  <si>
    <t>许慧君</t>
  </si>
  <si>
    <t>周静</t>
  </si>
  <si>
    <t>刘蕾</t>
  </si>
  <si>
    <t>张崇红</t>
  </si>
  <si>
    <t>徐娜</t>
  </si>
  <si>
    <t>牛凌云</t>
  </si>
  <si>
    <t>孟翠</t>
  </si>
  <si>
    <t>刘翠翠</t>
  </si>
  <si>
    <t>崔久焱</t>
  </si>
  <si>
    <t>王晓慧</t>
  </si>
  <si>
    <t>李国江</t>
  </si>
  <si>
    <t>程梁</t>
  </si>
  <si>
    <t>窦昭君</t>
  </si>
  <si>
    <t>刘晓敏</t>
  </si>
  <si>
    <t>张文静</t>
  </si>
  <si>
    <t>聂树波</t>
  </si>
  <si>
    <t>张国涛</t>
  </si>
  <si>
    <t>董月月</t>
  </si>
  <si>
    <t>陈丹</t>
  </si>
  <si>
    <t>折算分
占40%</t>
  </si>
  <si>
    <t>报考职位：中学数学</t>
  </si>
  <si>
    <t>性别</t>
  </si>
  <si>
    <t>初中</t>
  </si>
  <si>
    <t>报考职位：中学英语</t>
  </si>
  <si>
    <t>报考职位：中学物理</t>
  </si>
  <si>
    <t>报考职位：中学化学</t>
  </si>
  <si>
    <t>报考职位：中学生物</t>
  </si>
  <si>
    <t>报考职位：中学政治</t>
  </si>
  <si>
    <t>报考职位：中学地理</t>
  </si>
  <si>
    <t>报考职位：中学音乐</t>
  </si>
  <si>
    <t>报考职位：中学体育</t>
  </si>
  <si>
    <t>报考职位：职教中心财会</t>
  </si>
  <si>
    <t>报考职位：职教中心工业产品设计</t>
  </si>
  <si>
    <t>报考职位：职教中心电子商务</t>
  </si>
  <si>
    <t>报考职位：小学语文</t>
  </si>
  <si>
    <t>报考职位：小学数学</t>
  </si>
  <si>
    <t>报考职位：小学英语</t>
  </si>
  <si>
    <t>报考职位：小学音乐</t>
  </si>
  <si>
    <t>报考职位：小学体育</t>
  </si>
  <si>
    <t>报考职位：小学美术</t>
  </si>
  <si>
    <t>修正系数</t>
  </si>
  <si>
    <t>修正分</t>
  </si>
  <si>
    <t>招考计划：6人</t>
  </si>
  <si>
    <t>是</t>
  </si>
  <si>
    <t>招考计划：10人</t>
  </si>
  <si>
    <t>是</t>
  </si>
  <si>
    <t>招考计划：14人</t>
  </si>
  <si>
    <t>招考计划：15人</t>
  </si>
  <si>
    <t>招考计划：12人</t>
  </si>
  <si>
    <t>招考计划：4人</t>
  </si>
  <si>
    <t>报考职位：幼儿教师</t>
  </si>
  <si>
    <t>招考计划：19人</t>
  </si>
  <si>
    <t>招考计划：7人</t>
  </si>
  <si>
    <t>招考计划：2人</t>
  </si>
  <si>
    <t>招考计划：1人</t>
  </si>
  <si>
    <t>招考计划：39人</t>
  </si>
  <si>
    <t>修正系数计算方法：
1、试讲成绩=原始试讲成绩×修正系数，修正系数=三个试讲室所有考生试讲成绩平均值÷每个试讲室所有考生试讲成绩平均值。
2、第七试讲室修正系数为：0.9886；第八试讲室修正系数为:1.0026；第九试讲室修正系数为:1.0099。</t>
  </si>
  <si>
    <t>修正系数计算方法：
1、试讲成绩=原始试讲成绩×修正系数，修正系数=两个试讲室所有考生试讲成绩平均值÷每个试讲室所有考生试讲成绩平均值。
2、第十五试讲室修正系数为：0.9812；第十六试讲室修正系数为:1.0206。</t>
  </si>
  <si>
    <t>笔试考号</t>
  </si>
  <si>
    <t>试讲序号</t>
  </si>
  <si>
    <t>笔试考号</t>
  </si>
  <si>
    <t>试讲序号</t>
  </si>
  <si>
    <t>性别</t>
  </si>
  <si>
    <t>是</t>
  </si>
  <si>
    <t>折算分占40%</t>
  </si>
  <si>
    <t>折算分占60%</t>
  </si>
  <si>
    <t>是否入围</t>
  </si>
  <si>
    <t>试讲序号</t>
  </si>
  <si>
    <t>折算分占40%</t>
  </si>
  <si>
    <t>折算分占60%</t>
  </si>
  <si>
    <t>是</t>
  </si>
  <si>
    <t>笔试考号</t>
  </si>
  <si>
    <t>是否入围</t>
  </si>
  <si>
    <t>面试
缺考</t>
  </si>
  <si>
    <t>折算分占50%</t>
  </si>
  <si>
    <t>试讲
序号</t>
  </si>
  <si>
    <t>招考计划：1人</t>
  </si>
  <si>
    <t>笔试考号</t>
  </si>
  <si>
    <t>折算分占50%</t>
  </si>
  <si>
    <t>折算分占60%</t>
  </si>
  <si>
    <t>招考计划：1人</t>
  </si>
  <si>
    <t>是</t>
  </si>
  <si>
    <t>笔试考号</t>
  </si>
  <si>
    <t>折算分占40%</t>
  </si>
  <si>
    <t>折算分占60%</t>
  </si>
  <si>
    <t>是否入围</t>
  </si>
  <si>
    <t>折算分占60%</t>
  </si>
  <si>
    <t>笔试考号</t>
  </si>
  <si>
    <t>笔试考号</t>
  </si>
  <si>
    <t>是</t>
  </si>
  <si>
    <t>折算分占60%</t>
  </si>
  <si>
    <t>试讲
序号</t>
  </si>
  <si>
    <t>折算分占60%</t>
  </si>
  <si>
    <t>折算分占40%</t>
  </si>
  <si>
    <t>折算分占50%</t>
  </si>
  <si>
    <t>折算分占40%</t>
  </si>
  <si>
    <t>临朐县2016年招考教师综合成绩公示表</t>
  </si>
  <si>
    <t>临朐县2016年招考教师综合成绩公示表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</si>
</sst>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0"/>
      <name val="MS Sans Serif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name val="方正小标宋简体"/>
      <family val="0"/>
    </font>
    <font>
      <b/>
      <sz val="9"/>
      <name val="宋体"/>
      <family val="0"/>
    </font>
    <font>
      <b/>
      <sz val="16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8" fillId="13" borderId="5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77" fontId="26" fillId="0" borderId="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9" xfId="0" applyNumberFormat="1" applyFont="1" applyBorder="1" applyAlignment="1">
      <alignment horizontal="center" vertical="center"/>
    </xf>
    <xf numFmtId="178" fontId="26" fillId="0" borderId="9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L5" sqref="L5"/>
    </sheetView>
  </sheetViews>
  <sheetFormatPr defaultColWidth="9.00390625" defaultRowHeight="14.25"/>
  <cols>
    <col min="1" max="1" width="9.875" style="4" customWidth="1"/>
    <col min="2" max="2" width="7.125" style="3" customWidth="1"/>
    <col min="3" max="3" width="6.75390625" style="3" customWidth="1"/>
    <col min="4" max="4" width="6.25390625" style="3" customWidth="1"/>
    <col min="5" max="5" width="4.875" style="3" customWidth="1"/>
    <col min="6" max="6" width="8.25390625" style="3" customWidth="1"/>
    <col min="7" max="7" width="13.375" style="3" customWidth="1"/>
    <col min="8" max="8" width="9.375" style="4" customWidth="1"/>
    <col min="9" max="9" width="12.625" style="4" customWidth="1"/>
    <col min="10" max="10" width="13.25390625" style="4" customWidth="1"/>
    <col min="11" max="11" width="13.625" style="4" customWidth="1"/>
    <col min="12" max="12" width="9.375" style="4" customWidth="1"/>
    <col min="13" max="13" width="6.00390625" style="4" customWidth="1"/>
    <col min="14" max="14" width="6.50390625" style="4" customWidth="1"/>
    <col min="15" max="15" width="5.25390625" style="4" customWidth="1"/>
    <col min="16" max="16384" width="9.00390625" style="4" customWidth="1"/>
  </cols>
  <sheetData>
    <row r="1" spans="1:15" ht="37.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3" s="18" customFormat="1" ht="23.25" customHeight="1">
      <c r="A2" s="24" t="s">
        <v>368</v>
      </c>
      <c r="B2" s="24"/>
      <c r="C2" s="24"/>
      <c r="D2" s="24" t="s">
        <v>393</v>
      </c>
      <c r="E2" s="24"/>
      <c r="F2" s="24"/>
      <c r="G2" s="17"/>
      <c r="H2" s="17"/>
      <c r="I2" s="17"/>
      <c r="J2" s="17"/>
      <c r="K2" s="17"/>
      <c r="L2" s="17"/>
      <c r="M2" s="17"/>
    </row>
    <row r="3" spans="1:15" s="20" customFormat="1" ht="22.5" customHeight="1">
      <c r="A3" s="25" t="s">
        <v>410</v>
      </c>
      <c r="B3" s="25" t="s">
        <v>8</v>
      </c>
      <c r="C3" s="25" t="s">
        <v>414</v>
      </c>
      <c r="D3" s="27" t="s">
        <v>10</v>
      </c>
      <c r="E3" s="27" t="s">
        <v>360</v>
      </c>
      <c r="F3" s="31" t="s">
        <v>1</v>
      </c>
      <c r="G3" s="32"/>
      <c r="H3" s="31" t="s">
        <v>2</v>
      </c>
      <c r="I3" s="33"/>
      <c r="J3" s="33"/>
      <c r="K3" s="32"/>
      <c r="L3" s="29" t="s">
        <v>3</v>
      </c>
      <c r="M3" s="29" t="s">
        <v>4</v>
      </c>
      <c r="N3" s="29" t="s">
        <v>411</v>
      </c>
      <c r="O3" s="29" t="s">
        <v>6</v>
      </c>
    </row>
    <row r="4" spans="1:15" s="20" customFormat="1" ht="30" customHeight="1">
      <c r="A4" s="27"/>
      <c r="B4" s="27"/>
      <c r="C4" s="27"/>
      <c r="D4" s="27"/>
      <c r="E4" s="27"/>
      <c r="F4" s="7" t="s">
        <v>11</v>
      </c>
      <c r="G4" s="7" t="s">
        <v>403</v>
      </c>
      <c r="H4" s="7" t="s">
        <v>12</v>
      </c>
      <c r="I4" s="7" t="s">
        <v>413</v>
      </c>
      <c r="J4" s="7" t="s">
        <v>13</v>
      </c>
      <c r="K4" s="7" t="s">
        <v>408</v>
      </c>
      <c r="L4" s="30"/>
      <c r="M4" s="30"/>
      <c r="N4" s="30"/>
      <c r="O4" s="30"/>
    </row>
    <row r="5" spans="1:15" s="21" customFormat="1" ht="33.75" customHeight="1">
      <c r="A5" s="7">
        <v>20160714</v>
      </c>
      <c r="B5" s="7">
        <v>12</v>
      </c>
      <c r="C5" s="7">
        <v>3</v>
      </c>
      <c r="D5" s="10" t="s">
        <v>118</v>
      </c>
      <c r="E5" s="10" t="s">
        <v>24</v>
      </c>
      <c r="F5" s="10">
        <v>61</v>
      </c>
      <c r="G5" s="11">
        <f>F5*0.4</f>
        <v>24.4</v>
      </c>
      <c r="H5" s="8">
        <v>92.96</v>
      </c>
      <c r="I5" s="11">
        <f>H5*0.5</f>
        <v>46.48</v>
      </c>
      <c r="J5" s="19">
        <v>81.44</v>
      </c>
      <c r="K5" s="11">
        <f>J5*0.6</f>
        <v>48.86</v>
      </c>
      <c r="L5" s="11">
        <f>K5+I5+G5</f>
        <v>119.74</v>
      </c>
      <c r="M5" s="8">
        <f>RANK(L5,L$5:L$7)</f>
        <v>1</v>
      </c>
      <c r="N5" s="8" t="s">
        <v>382</v>
      </c>
      <c r="O5" s="12"/>
    </row>
    <row r="6" spans="1:15" s="21" customFormat="1" ht="33.75" customHeight="1">
      <c r="A6" s="7">
        <v>20160710</v>
      </c>
      <c r="B6" s="7">
        <v>12</v>
      </c>
      <c r="C6" s="7">
        <v>2</v>
      </c>
      <c r="D6" s="10" t="s">
        <v>117</v>
      </c>
      <c r="E6" s="10" t="s">
        <v>15</v>
      </c>
      <c r="F6" s="10">
        <v>65</v>
      </c>
      <c r="G6" s="11">
        <f>F6*0.4</f>
        <v>26</v>
      </c>
      <c r="H6" s="8">
        <v>88.82</v>
      </c>
      <c r="I6" s="11">
        <f>H6*0.5</f>
        <v>44.41</v>
      </c>
      <c r="J6" s="19">
        <v>70.82</v>
      </c>
      <c r="K6" s="11">
        <f>J6*0.6</f>
        <v>42.49</v>
      </c>
      <c r="L6" s="11">
        <f>K6+I6+G6</f>
        <v>112.9</v>
      </c>
      <c r="M6" s="8">
        <f>RANK(L6,L$5:L$7)</f>
        <v>2</v>
      </c>
      <c r="N6" s="12"/>
      <c r="O6" s="12"/>
    </row>
    <row r="7" spans="1:15" s="21" customFormat="1" ht="33.75" customHeight="1">
      <c r="A7" s="7">
        <v>20160707</v>
      </c>
      <c r="B7" s="7">
        <v>12</v>
      </c>
      <c r="C7" s="7">
        <v>1</v>
      </c>
      <c r="D7" s="10" t="s">
        <v>116</v>
      </c>
      <c r="E7" s="10" t="s">
        <v>15</v>
      </c>
      <c r="F7" s="10">
        <v>61.5</v>
      </c>
      <c r="G7" s="11">
        <f>F7*0.4</f>
        <v>24.6</v>
      </c>
      <c r="H7" s="8">
        <v>80</v>
      </c>
      <c r="I7" s="11">
        <f>H7*0.5</f>
        <v>40</v>
      </c>
      <c r="J7" s="19">
        <v>78.54</v>
      </c>
      <c r="K7" s="11">
        <f>J7*0.6</f>
        <v>47.12</v>
      </c>
      <c r="L7" s="11">
        <f>K7+I7+G7</f>
        <v>111.72</v>
      </c>
      <c r="M7" s="8">
        <f>RANK(L7,L$5:L$7)</f>
        <v>3</v>
      </c>
      <c r="N7" s="12"/>
      <c r="O7" s="12"/>
    </row>
  </sheetData>
  <sheetProtection/>
  <mergeCells count="14">
    <mergeCell ref="D2:F2"/>
    <mergeCell ref="A1:O1"/>
    <mergeCell ref="F3:G3"/>
    <mergeCell ref="H3:K3"/>
    <mergeCell ref="A3:A4"/>
    <mergeCell ref="B3:B4"/>
    <mergeCell ref="C3:C4"/>
    <mergeCell ref="O3:O4"/>
    <mergeCell ref="A2:C2"/>
    <mergeCell ref="L3:L4"/>
    <mergeCell ref="M3:M4"/>
    <mergeCell ref="N3:N4"/>
    <mergeCell ref="D3:D4"/>
    <mergeCell ref="E3:E4"/>
  </mergeCells>
  <printOptions/>
  <pageMargins left="0.55" right="0.49" top="1" bottom="1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L7" sqref="L7"/>
    </sheetView>
  </sheetViews>
  <sheetFormatPr defaultColWidth="9.00390625" defaultRowHeight="14.25"/>
  <cols>
    <col min="1" max="1" width="10.50390625" style="4" customWidth="1"/>
    <col min="2" max="2" width="5.625" style="3" customWidth="1"/>
    <col min="3" max="3" width="6.00390625" style="3" customWidth="1"/>
    <col min="4" max="4" width="8.25390625" style="3" customWidth="1"/>
    <col min="5" max="5" width="5.75390625" style="3" customWidth="1"/>
    <col min="6" max="6" width="10.125" style="3" customWidth="1"/>
    <col min="7" max="7" width="12.125" style="3" customWidth="1"/>
    <col min="8" max="8" width="10.00390625" style="4" customWidth="1"/>
    <col min="9" max="9" width="12.75390625" style="4" customWidth="1"/>
    <col min="10" max="10" width="12.875" style="4" customWidth="1"/>
    <col min="11" max="11" width="12.125" style="4" customWidth="1"/>
    <col min="12" max="12" width="9.25390625" style="4" customWidth="1"/>
    <col min="13" max="13" width="5.875" style="4" customWidth="1"/>
    <col min="14" max="14" width="6.00390625" style="4" customWidth="1"/>
    <col min="15" max="15" width="5.125" style="4" customWidth="1"/>
    <col min="16" max="16384" width="9.00390625" style="4" customWidth="1"/>
  </cols>
  <sheetData>
    <row r="1" spans="1:13" ht="30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3.25" customHeight="1">
      <c r="A2" s="24" t="s">
        <v>369</v>
      </c>
      <c r="B2" s="24"/>
      <c r="C2" s="24"/>
      <c r="D2" s="14"/>
      <c r="E2" s="24" t="s">
        <v>415</v>
      </c>
      <c r="F2" s="24"/>
      <c r="G2" s="24"/>
      <c r="H2" s="17"/>
      <c r="I2" s="17"/>
      <c r="J2" s="17"/>
      <c r="K2" s="17"/>
      <c r="L2" s="17"/>
      <c r="M2" s="17"/>
    </row>
    <row r="3" spans="1:15" s="20" customFormat="1" ht="24.75" customHeight="1">
      <c r="A3" s="25" t="s">
        <v>416</v>
      </c>
      <c r="B3" s="25" t="s">
        <v>8</v>
      </c>
      <c r="C3" s="25" t="s">
        <v>9</v>
      </c>
      <c r="D3" s="27" t="s">
        <v>10</v>
      </c>
      <c r="E3" s="27" t="s">
        <v>360</v>
      </c>
      <c r="F3" s="31" t="s">
        <v>1</v>
      </c>
      <c r="G3" s="32"/>
      <c r="H3" s="31" t="s">
        <v>2</v>
      </c>
      <c r="I3" s="33"/>
      <c r="J3" s="33"/>
      <c r="K3" s="32"/>
      <c r="L3" s="29" t="s">
        <v>3</v>
      </c>
      <c r="M3" s="29" t="s">
        <v>4</v>
      </c>
      <c r="N3" s="29" t="s">
        <v>5</v>
      </c>
      <c r="O3" s="29" t="s">
        <v>6</v>
      </c>
    </row>
    <row r="4" spans="1:15" s="20" customFormat="1" ht="30" customHeight="1">
      <c r="A4" s="27"/>
      <c r="B4" s="27"/>
      <c r="C4" s="27"/>
      <c r="D4" s="27"/>
      <c r="E4" s="27"/>
      <c r="F4" s="7" t="s">
        <v>11</v>
      </c>
      <c r="G4" s="7" t="s">
        <v>403</v>
      </c>
      <c r="H4" s="7" t="s">
        <v>12</v>
      </c>
      <c r="I4" s="7" t="s">
        <v>417</v>
      </c>
      <c r="J4" s="7" t="s">
        <v>13</v>
      </c>
      <c r="K4" s="7" t="s">
        <v>418</v>
      </c>
      <c r="L4" s="30"/>
      <c r="M4" s="30"/>
      <c r="N4" s="30"/>
      <c r="O4" s="30"/>
    </row>
    <row r="5" spans="1:15" s="20" customFormat="1" ht="31.5" customHeight="1">
      <c r="A5" s="7">
        <v>20160722</v>
      </c>
      <c r="B5" s="7">
        <v>13</v>
      </c>
      <c r="C5" s="7">
        <v>1</v>
      </c>
      <c r="D5" s="10" t="s">
        <v>120</v>
      </c>
      <c r="E5" s="10" t="s">
        <v>24</v>
      </c>
      <c r="F5" s="10">
        <v>70</v>
      </c>
      <c r="G5" s="11">
        <f>F5*0.4</f>
        <v>28</v>
      </c>
      <c r="H5" s="8">
        <v>89.2</v>
      </c>
      <c r="I5" s="11">
        <f>H5*0.5</f>
        <v>44.6</v>
      </c>
      <c r="J5" s="19">
        <v>92.14</v>
      </c>
      <c r="K5" s="11">
        <f>J5*0.6</f>
        <v>55.28</v>
      </c>
      <c r="L5" s="11">
        <f>K5+I5+G5</f>
        <v>127.88</v>
      </c>
      <c r="M5" s="8">
        <v>1</v>
      </c>
      <c r="N5" s="8" t="s">
        <v>384</v>
      </c>
      <c r="O5" s="8"/>
    </row>
    <row r="6" spans="1:15" s="20" customFormat="1" ht="31.5" customHeight="1">
      <c r="A6" s="7">
        <v>20160715</v>
      </c>
      <c r="B6" s="7">
        <v>13</v>
      </c>
      <c r="C6" s="7">
        <v>3</v>
      </c>
      <c r="D6" s="10" t="s">
        <v>119</v>
      </c>
      <c r="E6" s="10" t="s">
        <v>24</v>
      </c>
      <c r="F6" s="10">
        <v>64.5</v>
      </c>
      <c r="G6" s="11">
        <f>F6*0.4</f>
        <v>25.8</v>
      </c>
      <c r="H6" s="8">
        <v>93.9</v>
      </c>
      <c r="I6" s="11">
        <f>H6*0.5</f>
        <v>46.95</v>
      </c>
      <c r="J6" s="19">
        <v>91.7</v>
      </c>
      <c r="K6" s="11">
        <f>J6*0.6</f>
        <v>55.02</v>
      </c>
      <c r="L6" s="11">
        <f>K6+I6+G6</f>
        <v>127.77</v>
      </c>
      <c r="M6" s="8">
        <v>2</v>
      </c>
      <c r="N6" s="8"/>
      <c r="O6" s="8"/>
    </row>
    <row r="7" spans="1:15" s="20" customFormat="1" ht="31.5" customHeight="1">
      <c r="A7" s="7">
        <v>20160725</v>
      </c>
      <c r="B7" s="7">
        <v>13</v>
      </c>
      <c r="C7" s="7">
        <v>2</v>
      </c>
      <c r="D7" s="10" t="s">
        <v>121</v>
      </c>
      <c r="E7" s="10" t="s">
        <v>24</v>
      </c>
      <c r="F7" s="10">
        <v>65.5</v>
      </c>
      <c r="G7" s="11">
        <f>F7*0.4</f>
        <v>26.2</v>
      </c>
      <c r="H7" s="8">
        <v>90.54</v>
      </c>
      <c r="I7" s="11">
        <f>H7*0.5</f>
        <v>45.27</v>
      </c>
      <c r="J7" s="19">
        <v>88.96</v>
      </c>
      <c r="K7" s="11">
        <f>J7*0.6</f>
        <v>53.38</v>
      </c>
      <c r="L7" s="11">
        <f>K7+I7+G7</f>
        <v>124.85</v>
      </c>
      <c r="M7" s="8">
        <v>3</v>
      </c>
      <c r="N7" s="8"/>
      <c r="O7" s="8"/>
    </row>
  </sheetData>
  <sheetProtection/>
  <mergeCells count="14">
    <mergeCell ref="A3:A4"/>
    <mergeCell ref="B3:B4"/>
    <mergeCell ref="C3:C4"/>
    <mergeCell ref="F3:G3"/>
    <mergeCell ref="O3:O4"/>
    <mergeCell ref="A1:M1"/>
    <mergeCell ref="A2:C2"/>
    <mergeCell ref="E2:G2"/>
    <mergeCell ref="L3:L4"/>
    <mergeCell ref="M3:M4"/>
    <mergeCell ref="N3:N4"/>
    <mergeCell ref="D3:D4"/>
    <mergeCell ref="E3:E4"/>
    <mergeCell ref="H3:K3"/>
  </mergeCells>
  <printOptions/>
  <pageMargins left="0.55" right="0.53" top="1" bottom="1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J7" sqref="J7"/>
    </sheetView>
  </sheetViews>
  <sheetFormatPr defaultColWidth="9.00390625" defaultRowHeight="14.25"/>
  <cols>
    <col min="1" max="1" width="12.00390625" style="4" customWidth="1"/>
    <col min="2" max="2" width="7.25390625" style="3" customWidth="1"/>
    <col min="3" max="3" width="8.00390625" style="3" customWidth="1"/>
    <col min="4" max="4" width="9.00390625" style="3" customWidth="1"/>
    <col min="5" max="5" width="5.125" style="3" customWidth="1"/>
    <col min="6" max="6" width="10.00390625" style="3" customWidth="1"/>
    <col min="7" max="7" width="12.75390625" style="3" customWidth="1"/>
    <col min="8" max="8" width="10.25390625" style="4" customWidth="1"/>
    <col min="9" max="9" width="12.375" style="4" customWidth="1"/>
    <col min="10" max="10" width="9.125" style="4" customWidth="1"/>
    <col min="11" max="11" width="5.875" style="4" customWidth="1"/>
    <col min="12" max="12" width="11.75390625" style="4" customWidth="1"/>
    <col min="13" max="13" width="7.50390625" style="4" customWidth="1"/>
    <col min="14" max="16384" width="9.00390625" style="4" customWidth="1"/>
  </cols>
  <sheetData>
    <row r="1" spans="1:13" ht="30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3.25" customHeight="1">
      <c r="A2" s="24" t="s">
        <v>370</v>
      </c>
      <c r="B2" s="24"/>
      <c r="C2" s="24"/>
      <c r="D2" s="24"/>
      <c r="E2" s="24" t="s">
        <v>419</v>
      </c>
      <c r="F2" s="24"/>
      <c r="G2" s="17"/>
      <c r="H2" s="17"/>
      <c r="I2" s="17"/>
      <c r="J2" s="17"/>
      <c r="K2" s="17"/>
      <c r="L2" s="17"/>
      <c r="M2" s="17"/>
    </row>
    <row r="3" spans="1:13" s="20" customFormat="1" ht="22.5" customHeight="1">
      <c r="A3" s="25" t="s">
        <v>421</v>
      </c>
      <c r="B3" s="25" t="s">
        <v>8</v>
      </c>
      <c r="C3" s="25" t="s">
        <v>9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424</v>
      </c>
      <c r="M3" s="25" t="s">
        <v>6</v>
      </c>
    </row>
    <row r="4" spans="1:13" s="20" customFormat="1" ht="30" customHeight="1">
      <c r="A4" s="27"/>
      <c r="B4" s="27"/>
      <c r="C4" s="27"/>
      <c r="D4" s="27"/>
      <c r="E4" s="27"/>
      <c r="F4" s="7" t="s">
        <v>11</v>
      </c>
      <c r="G4" s="9" t="s">
        <v>422</v>
      </c>
      <c r="H4" s="7" t="s">
        <v>12</v>
      </c>
      <c r="I4" s="7" t="s">
        <v>423</v>
      </c>
      <c r="J4" s="25"/>
      <c r="K4" s="25"/>
      <c r="L4" s="25"/>
      <c r="M4" s="25"/>
    </row>
    <row r="5" spans="1:13" s="21" customFormat="1" ht="30" customHeight="1">
      <c r="A5" s="7">
        <v>20160803</v>
      </c>
      <c r="B5" s="7">
        <v>6</v>
      </c>
      <c r="C5" s="7">
        <v>1</v>
      </c>
      <c r="D5" s="10" t="s">
        <v>122</v>
      </c>
      <c r="E5" s="10" t="s">
        <v>15</v>
      </c>
      <c r="F5" s="10">
        <v>75.5</v>
      </c>
      <c r="G5" s="11">
        <f>F5*0.4</f>
        <v>30.2</v>
      </c>
      <c r="H5" s="8">
        <v>94.56</v>
      </c>
      <c r="I5" s="11">
        <f>H5*0.6</f>
        <v>56.74</v>
      </c>
      <c r="J5" s="19">
        <f>G5+I5</f>
        <v>86.94</v>
      </c>
      <c r="K5" s="8">
        <f>RANK(J5,J$5:J$7)</f>
        <v>1</v>
      </c>
      <c r="L5" s="8" t="s">
        <v>420</v>
      </c>
      <c r="M5" s="12"/>
    </row>
    <row r="6" spans="1:13" s="21" customFormat="1" ht="30" customHeight="1">
      <c r="A6" s="7">
        <v>20160810</v>
      </c>
      <c r="B6" s="7">
        <v>6</v>
      </c>
      <c r="C6" s="7">
        <v>2</v>
      </c>
      <c r="D6" s="10" t="s">
        <v>123</v>
      </c>
      <c r="E6" s="10" t="s">
        <v>15</v>
      </c>
      <c r="F6" s="10">
        <v>73.5</v>
      </c>
      <c r="G6" s="11">
        <f>F6*0.4</f>
        <v>29.4</v>
      </c>
      <c r="H6" s="8">
        <v>84.64</v>
      </c>
      <c r="I6" s="11">
        <f>H6*0.6</f>
        <v>50.78</v>
      </c>
      <c r="J6" s="19">
        <f>G6+I6</f>
        <v>80.18</v>
      </c>
      <c r="K6" s="8">
        <f>RANK(J6,J$5:J$7)</f>
        <v>2</v>
      </c>
      <c r="L6" s="8"/>
      <c r="M6" s="12"/>
    </row>
    <row r="7" spans="1:13" s="21" customFormat="1" ht="30" customHeight="1">
      <c r="A7" s="7">
        <v>20160811</v>
      </c>
      <c r="B7" s="7">
        <v>6</v>
      </c>
      <c r="C7" s="7">
        <v>3</v>
      </c>
      <c r="D7" s="10" t="s">
        <v>124</v>
      </c>
      <c r="E7" s="10" t="s">
        <v>15</v>
      </c>
      <c r="F7" s="10">
        <v>76.5</v>
      </c>
      <c r="G7" s="11">
        <f>F7*0.4</f>
        <v>30.6</v>
      </c>
      <c r="H7" s="8">
        <v>80.26</v>
      </c>
      <c r="I7" s="11">
        <f>H7*0.6</f>
        <v>48.16</v>
      </c>
      <c r="J7" s="19">
        <f>G7+I7</f>
        <v>78.76</v>
      </c>
      <c r="K7" s="8">
        <f>RANK(J7,J$5:J$7)</f>
        <v>3</v>
      </c>
      <c r="L7" s="8"/>
      <c r="M7" s="12"/>
    </row>
  </sheetData>
  <sheetProtection/>
  <mergeCells count="14">
    <mergeCell ref="B3:B4"/>
    <mergeCell ref="C3:C4"/>
    <mergeCell ref="F3:G3"/>
    <mergeCell ref="E2:F2"/>
    <mergeCell ref="M3:M4"/>
    <mergeCell ref="A1:M1"/>
    <mergeCell ref="J3:J4"/>
    <mergeCell ref="K3:K4"/>
    <mergeCell ref="L3:L4"/>
    <mergeCell ref="D3:D4"/>
    <mergeCell ref="E3:E4"/>
    <mergeCell ref="A2:D2"/>
    <mergeCell ref="H3:I3"/>
    <mergeCell ref="A3:A4"/>
  </mergeCells>
  <printOptions/>
  <pageMargins left="0.83" right="0.3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J8" sqref="J8"/>
    </sheetView>
  </sheetViews>
  <sheetFormatPr defaultColWidth="9.00390625" defaultRowHeight="14.25"/>
  <cols>
    <col min="1" max="1" width="9.375" style="4" customWidth="1"/>
    <col min="2" max="2" width="8.25390625" style="3" customWidth="1"/>
    <col min="3" max="3" width="7.125" style="3" customWidth="1"/>
    <col min="4" max="4" width="10.125" style="3" customWidth="1"/>
    <col min="5" max="5" width="5.75390625" style="3" customWidth="1"/>
    <col min="6" max="6" width="11.25390625" style="3" customWidth="1"/>
    <col min="7" max="7" width="13.25390625" style="3" customWidth="1"/>
    <col min="8" max="8" width="10.375" style="4" customWidth="1"/>
    <col min="9" max="9" width="12.875" style="4" customWidth="1"/>
    <col min="10" max="10" width="10.00390625" style="4" customWidth="1"/>
    <col min="11" max="11" width="7.25390625" style="4" customWidth="1"/>
    <col min="12" max="12" width="10.25390625" style="4" customWidth="1"/>
    <col min="13" max="13" width="5.625" style="4" customWidth="1"/>
    <col min="14" max="16384" width="9.00390625" style="4" customWidth="1"/>
  </cols>
  <sheetData>
    <row r="1" spans="1:13" ht="30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3.25" customHeight="1">
      <c r="A2" s="24" t="s">
        <v>371</v>
      </c>
      <c r="B2" s="24"/>
      <c r="C2" s="24"/>
      <c r="D2" s="24"/>
      <c r="E2" s="24"/>
      <c r="F2" s="16"/>
      <c r="G2" s="24" t="s">
        <v>415</v>
      </c>
      <c r="H2" s="24"/>
      <c r="I2" s="17"/>
      <c r="J2" s="17"/>
      <c r="K2" s="17"/>
      <c r="L2" s="17"/>
      <c r="M2" s="17"/>
    </row>
    <row r="3" spans="1:13" s="20" customFormat="1" ht="22.5" customHeight="1">
      <c r="A3" s="25" t="s">
        <v>421</v>
      </c>
      <c r="B3" s="25" t="s">
        <v>8</v>
      </c>
      <c r="C3" s="25" t="s">
        <v>9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424</v>
      </c>
      <c r="M3" s="25" t="s">
        <v>6</v>
      </c>
    </row>
    <row r="4" spans="1:13" s="20" customFormat="1" ht="30" customHeight="1">
      <c r="A4" s="27"/>
      <c r="B4" s="27"/>
      <c r="C4" s="27"/>
      <c r="D4" s="27"/>
      <c r="E4" s="27"/>
      <c r="F4" s="7" t="s">
        <v>11</v>
      </c>
      <c r="G4" s="9" t="s">
        <v>422</v>
      </c>
      <c r="H4" s="7" t="s">
        <v>12</v>
      </c>
      <c r="I4" s="7" t="s">
        <v>425</v>
      </c>
      <c r="J4" s="25"/>
      <c r="K4" s="25"/>
      <c r="L4" s="25"/>
      <c r="M4" s="25"/>
    </row>
    <row r="5" spans="1:13" s="21" customFormat="1" ht="36.75" customHeight="1">
      <c r="A5" s="7">
        <v>20160816</v>
      </c>
      <c r="B5" s="7">
        <v>6</v>
      </c>
      <c r="C5" s="7">
        <v>5</v>
      </c>
      <c r="D5" s="10" t="s">
        <v>126</v>
      </c>
      <c r="E5" s="10" t="s">
        <v>15</v>
      </c>
      <c r="F5" s="10">
        <v>76</v>
      </c>
      <c r="G5" s="11">
        <f>F5*0.4</f>
        <v>30.4</v>
      </c>
      <c r="H5" s="8">
        <v>89.3</v>
      </c>
      <c r="I5" s="11">
        <f>H5*0.6</f>
        <v>53.58</v>
      </c>
      <c r="J5" s="19">
        <f>G5+I5</f>
        <v>83.98</v>
      </c>
      <c r="K5" s="8">
        <f>RANK(J5,J$5:J$7)</f>
        <v>1</v>
      </c>
      <c r="L5" s="8" t="s">
        <v>384</v>
      </c>
      <c r="M5" s="12"/>
    </row>
    <row r="6" spans="1:13" s="21" customFormat="1" ht="36.75" customHeight="1">
      <c r="A6" s="7">
        <v>20160818</v>
      </c>
      <c r="B6" s="7">
        <v>6</v>
      </c>
      <c r="C6" s="7">
        <v>4</v>
      </c>
      <c r="D6" s="10" t="s">
        <v>127</v>
      </c>
      <c r="E6" s="10" t="s">
        <v>15</v>
      </c>
      <c r="F6" s="10">
        <v>63.5</v>
      </c>
      <c r="G6" s="11">
        <f>F6*0.4</f>
        <v>25.4</v>
      </c>
      <c r="H6" s="8">
        <v>89.76</v>
      </c>
      <c r="I6" s="11">
        <f>H6*0.6</f>
        <v>53.86</v>
      </c>
      <c r="J6" s="19">
        <f>G6+I6</f>
        <v>79.26</v>
      </c>
      <c r="K6" s="8">
        <f>RANK(J6,J$5:J$7)</f>
        <v>2</v>
      </c>
      <c r="L6" s="8"/>
      <c r="M6" s="12"/>
    </row>
    <row r="7" spans="1:13" s="21" customFormat="1" ht="36.75" customHeight="1">
      <c r="A7" s="7">
        <v>20160815</v>
      </c>
      <c r="B7" s="7">
        <v>6</v>
      </c>
      <c r="C7" s="7">
        <v>6</v>
      </c>
      <c r="D7" s="10" t="s">
        <v>125</v>
      </c>
      <c r="E7" s="10" t="s">
        <v>15</v>
      </c>
      <c r="F7" s="10">
        <v>67.5</v>
      </c>
      <c r="G7" s="11">
        <f>F7*0.4</f>
        <v>27</v>
      </c>
      <c r="H7" s="8">
        <v>86.36</v>
      </c>
      <c r="I7" s="11">
        <f>H7*0.6</f>
        <v>51.82</v>
      </c>
      <c r="J7" s="19">
        <f>G7+I7</f>
        <v>78.82</v>
      </c>
      <c r="K7" s="8">
        <f>RANK(J7,J$5:J$7)</f>
        <v>3</v>
      </c>
      <c r="L7" s="8"/>
      <c r="M7" s="12"/>
    </row>
  </sheetData>
  <sheetProtection/>
  <mergeCells count="14">
    <mergeCell ref="A3:A4"/>
    <mergeCell ref="B3:B4"/>
    <mergeCell ref="C3:C4"/>
    <mergeCell ref="F3:G3"/>
    <mergeCell ref="G2:H2"/>
    <mergeCell ref="M3:M4"/>
    <mergeCell ref="A1:M1"/>
    <mergeCell ref="A2:E2"/>
    <mergeCell ref="J3:J4"/>
    <mergeCell ref="K3:K4"/>
    <mergeCell ref="L3:L4"/>
    <mergeCell ref="D3:D4"/>
    <mergeCell ref="E3:E4"/>
    <mergeCell ref="H3:I3"/>
  </mergeCells>
  <printOptions/>
  <pageMargins left="0.73" right="0.43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7" sqref="J7"/>
    </sheetView>
  </sheetViews>
  <sheetFormatPr defaultColWidth="9.00390625" defaultRowHeight="14.25"/>
  <cols>
    <col min="1" max="1" width="11.625" style="4" customWidth="1"/>
    <col min="2" max="2" width="8.50390625" style="3" customWidth="1"/>
    <col min="3" max="3" width="9.125" style="3" customWidth="1"/>
    <col min="4" max="4" width="9.75390625" style="3" customWidth="1"/>
    <col min="5" max="5" width="6.25390625" style="3" customWidth="1"/>
    <col min="6" max="6" width="10.875" style="3" customWidth="1"/>
    <col min="7" max="7" width="14.00390625" style="3" customWidth="1"/>
    <col min="8" max="8" width="10.625" style="4" customWidth="1"/>
    <col min="9" max="9" width="12.375" style="4" customWidth="1"/>
    <col min="10" max="10" width="8.25390625" style="4" customWidth="1"/>
    <col min="11" max="11" width="6.875" style="4" customWidth="1"/>
    <col min="12" max="12" width="9.50390625" style="4" customWidth="1"/>
    <col min="13" max="13" width="5.375" style="4" customWidth="1"/>
    <col min="14" max="16384" width="9.00390625" style="4" customWidth="1"/>
  </cols>
  <sheetData>
    <row r="1" spans="1:13" ht="30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5.5" customHeight="1">
      <c r="A2" s="24" t="s">
        <v>372</v>
      </c>
      <c r="B2" s="24"/>
      <c r="C2" s="24"/>
      <c r="D2" s="24"/>
      <c r="E2" s="14"/>
      <c r="F2" s="24" t="s">
        <v>393</v>
      </c>
      <c r="G2" s="24"/>
      <c r="H2" s="17"/>
      <c r="I2" s="17"/>
      <c r="J2" s="17"/>
      <c r="K2" s="17"/>
      <c r="L2" s="17"/>
      <c r="M2" s="17"/>
    </row>
    <row r="3" spans="1:13" s="20" customFormat="1" ht="22.5" customHeight="1">
      <c r="A3" s="25" t="s">
        <v>427</v>
      </c>
      <c r="B3" s="25" t="s">
        <v>8</v>
      </c>
      <c r="C3" s="25" t="s">
        <v>9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20" customFormat="1" ht="30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429</v>
      </c>
      <c r="J4" s="25"/>
      <c r="K4" s="25"/>
      <c r="L4" s="25"/>
      <c r="M4" s="25"/>
    </row>
    <row r="5" spans="1:13" s="21" customFormat="1" ht="29.25" customHeight="1">
      <c r="A5" s="7">
        <v>20160823</v>
      </c>
      <c r="B5" s="7">
        <v>6</v>
      </c>
      <c r="C5" s="7">
        <v>7</v>
      </c>
      <c r="D5" s="10" t="s">
        <v>128</v>
      </c>
      <c r="E5" s="10" t="s">
        <v>15</v>
      </c>
      <c r="F5" s="10">
        <v>69.5</v>
      </c>
      <c r="G5" s="11">
        <f>F5*0.4</f>
        <v>27.8</v>
      </c>
      <c r="H5" s="8">
        <v>86.14</v>
      </c>
      <c r="I5" s="11">
        <f>H5*0.6</f>
        <v>51.68</v>
      </c>
      <c r="J5" s="19">
        <f>G5+I5</f>
        <v>79.48</v>
      </c>
      <c r="K5" s="8">
        <f>RANK(J5,J$5:J$7)</f>
        <v>1</v>
      </c>
      <c r="L5" s="8" t="s">
        <v>428</v>
      </c>
      <c r="M5" s="12"/>
    </row>
    <row r="6" spans="1:13" s="21" customFormat="1" ht="29.25" customHeight="1">
      <c r="A6" s="7">
        <v>20160825</v>
      </c>
      <c r="B6" s="7">
        <v>6</v>
      </c>
      <c r="C6" s="7">
        <v>9</v>
      </c>
      <c r="D6" s="10" t="s">
        <v>129</v>
      </c>
      <c r="E6" s="10" t="s">
        <v>15</v>
      </c>
      <c r="F6" s="10">
        <v>73</v>
      </c>
      <c r="G6" s="11">
        <f>F6*0.4</f>
        <v>29.2</v>
      </c>
      <c r="H6" s="8">
        <v>81.96</v>
      </c>
      <c r="I6" s="11">
        <f>H6*0.6</f>
        <v>49.18</v>
      </c>
      <c r="J6" s="19">
        <f>G6+I6</f>
        <v>78.38</v>
      </c>
      <c r="K6" s="8">
        <f>RANK(J6,J$5:J$7)</f>
        <v>2</v>
      </c>
      <c r="L6" s="8"/>
      <c r="M6" s="12"/>
    </row>
    <row r="7" spans="1:13" s="21" customFormat="1" ht="29.25" customHeight="1">
      <c r="A7" s="7">
        <v>20160826</v>
      </c>
      <c r="B7" s="7">
        <v>6</v>
      </c>
      <c r="C7" s="7">
        <v>8</v>
      </c>
      <c r="D7" s="10" t="s">
        <v>130</v>
      </c>
      <c r="E7" s="10" t="s">
        <v>15</v>
      </c>
      <c r="F7" s="10">
        <v>59.5</v>
      </c>
      <c r="G7" s="11">
        <f>F7*0.4</f>
        <v>23.8</v>
      </c>
      <c r="H7" s="8">
        <v>84.26</v>
      </c>
      <c r="I7" s="11">
        <f>H7*0.6</f>
        <v>50.56</v>
      </c>
      <c r="J7" s="19">
        <f>G7+I7</f>
        <v>74.36</v>
      </c>
      <c r="K7" s="8">
        <f>RANK(J7,J$5:J$7)</f>
        <v>3</v>
      </c>
      <c r="L7" s="8"/>
      <c r="M7" s="12"/>
    </row>
    <row r="8" spans="1:13" ht="12">
      <c r="A8" s="2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2"/>
    </row>
  </sheetData>
  <sheetProtection/>
  <mergeCells count="14">
    <mergeCell ref="A3:A4"/>
    <mergeCell ref="B3:B4"/>
    <mergeCell ref="C3:C4"/>
    <mergeCell ref="F3:G3"/>
    <mergeCell ref="F2:G2"/>
    <mergeCell ref="M3:M4"/>
    <mergeCell ref="A1:M1"/>
    <mergeCell ref="A2:D2"/>
    <mergeCell ref="J3:J4"/>
    <mergeCell ref="K3:K4"/>
    <mergeCell ref="L3:L4"/>
    <mergeCell ref="D3:D4"/>
    <mergeCell ref="E3:E4"/>
    <mergeCell ref="H3:I3"/>
  </mergeCells>
  <printOptions/>
  <pageMargins left="0.77" right="0.46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68">
      <selection activeCell="L83" sqref="L83"/>
    </sheetView>
  </sheetViews>
  <sheetFormatPr defaultColWidth="9.00390625" defaultRowHeight="24" customHeight="1"/>
  <cols>
    <col min="1" max="1" width="12.25390625" style="2" customWidth="1"/>
    <col min="2" max="2" width="7.00390625" style="1" customWidth="1"/>
    <col min="3" max="3" width="7.625" style="1" customWidth="1"/>
    <col min="4" max="4" width="8.875" style="1" customWidth="1"/>
    <col min="5" max="5" width="5.50390625" style="1" customWidth="1"/>
    <col min="6" max="6" width="9.50390625" style="1" customWidth="1"/>
    <col min="7" max="7" width="13.625" style="1" customWidth="1"/>
    <col min="8" max="8" width="9.50390625" style="2" customWidth="1"/>
    <col min="9" max="9" width="9.75390625" style="2" customWidth="1"/>
    <col min="10" max="10" width="8.875" style="2" customWidth="1"/>
    <col min="11" max="11" width="12.625" style="2" customWidth="1"/>
    <col min="12" max="12" width="9.625" style="2" customWidth="1"/>
    <col min="13" max="13" width="6.375" style="2" customWidth="1"/>
    <col min="14" max="14" width="7.00390625" style="2" customWidth="1"/>
    <col min="15" max="15" width="4.00390625" style="2" customWidth="1"/>
    <col min="16" max="16384" width="9.00390625" style="2" customWidth="1"/>
  </cols>
  <sheetData>
    <row r="1" spans="1:15" ht="32.2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8" customFormat="1" ht="20.25" customHeight="1">
      <c r="A2" s="24" t="s">
        <v>373</v>
      </c>
      <c r="B2" s="24"/>
      <c r="C2" s="24"/>
      <c r="D2" s="24"/>
      <c r="E2" s="24" t="s">
        <v>394</v>
      </c>
      <c r="F2" s="24"/>
      <c r="G2" s="24"/>
      <c r="H2" s="17"/>
      <c r="I2" s="17"/>
      <c r="J2" s="17"/>
      <c r="K2" s="17"/>
      <c r="L2" s="17"/>
      <c r="M2" s="17"/>
      <c r="N2" s="17"/>
      <c r="O2" s="17"/>
    </row>
    <row r="3" spans="1:15" s="20" customFormat="1" ht="24" customHeight="1">
      <c r="A3" s="25" t="s">
        <v>426</v>
      </c>
      <c r="B3" s="25" t="s">
        <v>8</v>
      </c>
      <c r="C3" s="25" t="s">
        <v>430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/>
      <c r="K3" s="25"/>
      <c r="L3" s="25" t="s">
        <v>3</v>
      </c>
      <c r="M3" s="25" t="s">
        <v>4</v>
      </c>
      <c r="N3" s="25" t="s">
        <v>5</v>
      </c>
      <c r="O3" s="25" t="s">
        <v>6</v>
      </c>
    </row>
    <row r="4" spans="1:15" s="20" customFormat="1" ht="25.5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379</v>
      </c>
      <c r="J4" s="7" t="s">
        <v>380</v>
      </c>
      <c r="K4" s="7" t="s">
        <v>431</v>
      </c>
      <c r="L4" s="25"/>
      <c r="M4" s="25"/>
      <c r="N4" s="25"/>
      <c r="O4" s="25"/>
    </row>
    <row r="5" spans="1:15" s="21" customFormat="1" ht="24" customHeight="1">
      <c r="A5" s="7">
        <v>20161627</v>
      </c>
      <c r="B5" s="7">
        <v>9</v>
      </c>
      <c r="C5" s="7">
        <v>32</v>
      </c>
      <c r="D5" s="10" t="s">
        <v>192</v>
      </c>
      <c r="E5" s="10" t="s">
        <v>15</v>
      </c>
      <c r="F5" s="10">
        <v>82</v>
      </c>
      <c r="G5" s="11">
        <f aca="true" t="shared" si="0" ref="G5:G36">F5*0.4</f>
        <v>32.8</v>
      </c>
      <c r="H5" s="8">
        <v>93.1</v>
      </c>
      <c r="I5" s="23">
        <v>1.0099</v>
      </c>
      <c r="J5" s="11">
        <f aca="true" t="shared" si="1" ref="J5:J36">H5*I5</f>
        <v>94.02</v>
      </c>
      <c r="K5" s="11">
        <f aca="true" t="shared" si="2" ref="K5:K36">J5*0.6</f>
        <v>56.41</v>
      </c>
      <c r="L5" s="19">
        <f aca="true" t="shared" si="3" ref="L5:L36">G5+K5</f>
        <v>89.21</v>
      </c>
      <c r="M5" s="8">
        <f>RANK(L5,L$5:L$81)</f>
        <v>1</v>
      </c>
      <c r="N5" s="8" t="s">
        <v>382</v>
      </c>
      <c r="O5" s="12"/>
    </row>
    <row r="6" spans="1:15" s="21" customFormat="1" ht="24" customHeight="1">
      <c r="A6" s="7">
        <v>20161222</v>
      </c>
      <c r="B6" s="7">
        <v>7</v>
      </c>
      <c r="C6" s="7">
        <v>60</v>
      </c>
      <c r="D6" s="10" t="s">
        <v>164</v>
      </c>
      <c r="E6" s="10" t="s">
        <v>15</v>
      </c>
      <c r="F6" s="10">
        <v>83</v>
      </c>
      <c r="G6" s="11">
        <f t="shared" si="0"/>
        <v>33.2</v>
      </c>
      <c r="H6" s="8">
        <v>94.36</v>
      </c>
      <c r="I6" s="23">
        <v>0.9886</v>
      </c>
      <c r="J6" s="11">
        <f t="shared" si="1"/>
        <v>93.28</v>
      </c>
      <c r="K6" s="11">
        <f t="shared" si="2"/>
        <v>55.97</v>
      </c>
      <c r="L6" s="19">
        <f t="shared" si="3"/>
        <v>89.17</v>
      </c>
      <c r="M6" s="8">
        <f>RANK(L6,L$5:L$81)</f>
        <v>2</v>
      </c>
      <c r="N6" s="8" t="s">
        <v>382</v>
      </c>
      <c r="O6" s="12"/>
    </row>
    <row r="7" spans="1:15" s="21" customFormat="1" ht="24" customHeight="1">
      <c r="A7" s="7">
        <v>20161212</v>
      </c>
      <c r="B7" s="7">
        <v>9</v>
      </c>
      <c r="C7" s="7">
        <v>4</v>
      </c>
      <c r="D7" s="10" t="s">
        <v>162</v>
      </c>
      <c r="E7" s="10" t="s">
        <v>15</v>
      </c>
      <c r="F7" s="10">
        <v>78</v>
      </c>
      <c r="G7" s="11">
        <f t="shared" si="0"/>
        <v>31.2</v>
      </c>
      <c r="H7" s="8">
        <v>95.56</v>
      </c>
      <c r="I7" s="23">
        <v>1.0099</v>
      </c>
      <c r="J7" s="11">
        <f t="shared" si="1"/>
        <v>96.51</v>
      </c>
      <c r="K7" s="11">
        <f t="shared" si="2"/>
        <v>57.91</v>
      </c>
      <c r="L7" s="19">
        <f t="shared" si="3"/>
        <v>89.11</v>
      </c>
      <c r="M7" s="8">
        <f aca="true" t="shared" si="4" ref="M7:M70">RANK(L7,L$5:L$81)</f>
        <v>3</v>
      </c>
      <c r="N7" s="8" t="s">
        <v>382</v>
      </c>
      <c r="O7" s="12"/>
    </row>
    <row r="8" spans="1:15" s="21" customFormat="1" ht="24" customHeight="1">
      <c r="A8" s="7">
        <v>20161125</v>
      </c>
      <c r="B8" s="7">
        <v>9</v>
      </c>
      <c r="C8" s="7">
        <v>10</v>
      </c>
      <c r="D8" s="10" t="s">
        <v>156</v>
      </c>
      <c r="E8" s="10" t="s">
        <v>15</v>
      </c>
      <c r="F8" s="10">
        <v>75</v>
      </c>
      <c r="G8" s="11">
        <f t="shared" si="0"/>
        <v>30</v>
      </c>
      <c r="H8" s="8">
        <v>96.46</v>
      </c>
      <c r="I8" s="23">
        <v>1.0099</v>
      </c>
      <c r="J8" s="11">
        <f t="shared" si="1"/>
        <v>97.41</v>
      </c>
      <c r="K8" s="11">
        <f t="shared" si="2"/>
        <v>58.45</v>
      </c>
      <c r="L8" s="19">
        <f t="shared" si="3"/>
        <v>88.45</v>
      </c>
      <c r="M8" s="8">
        <f t="shared" si="4"/>
        <v>4</v>
      </c>
      <c r="N8" s="8" t="s">
        <v>382</v>
      </c>
      <c r="O8" s="12"/>
    </row>
    <row r="9" spans="1:15" s="21" customFormat="1" ht="24" customHeight="1">
      <c r="A9" s="7">
        <v>20162001</v>
      </c>
      <c r="B9" s="7">
        <v>9</v>
      </c>
      <c r="C9" s="7">
        <v>8</v>
      </c>
      <c r="D9" s="10" t="s">
        <v>205</v>
      </c>
      <c r="E9" s="10" t="s">
        <v>15</v>
      </c>
      <c r="F9" s="10">
        <v>76</v>
      </c>
      <c r="G9" s="11">
        <f t="shared" si="0"/>
        <v>30.4</v>
      </c>
      <c r="H9" s="8">
        <v>93.66</v>
      </c>
      <c r="I9" s="23">
        <v>1.0099</v>
      </c>
      <c r="J9" s="11">
        <f t="shared" si="1"/>
        <v>94.59</v>
      </c>
      <c r="K9" s="11">
        <f t="shared" si="2"/>
        <v>56.75</v>
      </c>
      <c r="L9" s="19">
        <f t="shared" si="3"/>
        <v>87.15</v>
      </c>
      <c r="M9" s="8">
        <f t="shared" si="4"/>
        <v>5</v>
      </c>
      <c r="N9" s="8" t="s">
        <v>382</v>
      </c>
      <c r="O9" s="12"/>
    </row>
    <row r="10" spans="1:15" s="21" customFormat="1" ht="24" customHeight="1">
      <c r="A10" s="7">
        <v>20161230</v>
      </c>
      <c r="B10" s="7">
        <v>8</v>
      </c>
      <c r="C10" s="7">
        <v>26</v>
      </c>
      <c r="D10" s="10" t="s">
        <v>165</v>
      </c>
      <c r="E10" s="10" t="s">
        <v>15</v>
      </c>
      <c r="F10" s="10">
        <v>82</v>
      </c>
      <c r="G10" s="11">
        <f t="shared" si="0"/>
        <v>32.8</v>
      </c>
      <c r="H10" s="8">
        <v>89.98</v>
      </c>
      <c r="I10" s="23">
        <v>1.0026</v>
      </c>
      <c r="J10" s="11">
        <f t="shared" si="1"/>
        <v>90.21</v>
      </c>
      <c r="K10" s="11">
        <f t="shared" si="2"/>
        <v>54.13</v>
      </c>
      <c r="L10" s="19">
        <f t="shared" si="3"/>
        <v>86.93</v>
      </c>
      <c r="M10" s="8">
        <f t="shared" si="4"/>
        <v>6</v>
      </c>
      <c r="N10" s="8" t="s">
        <v>382</v>
      </c>
      <c r="O10" s="12"/>
    </row>
    <row r="11" spans="1:15" s="21" customFormat="1" ht="24" customHeight="1">
      <c r="A11" s="7">
        <v>20161115</v>
      </c>
      <c r="B11" s="7">
        <v>8</v>
      </c>
      <c r="C11" s="7">
        <v>40</v>
      </c>
      <c r="D11" s="10" t="s">
        <v>154</v>
      </c>
      <c r="E11" s="10" t="s">
        <v>15</v>
      </c>
      <c r="F11" s="10">
        <v>82</v>
      </c>
      <c r="G11" s="11">
        <f t="shared" si="0"/>
        <v>32.8</v>
      </c>
      <c r="H11" s="8">
        <v>89.84</v>
      </c>
      <c r="I11" s="23">
        <v>1.0026</v>
      </c>
      <c r="J11" s="11">
        <f t="shared" si="1"/>
        <v>90.07</v>
      </c>
      <c r="K11" s="11">
        <f t="shared" si="2"/>
        <v>54.04</v>
      </c>
      <c r="L11" s="19">
        <f t="shared" si="3"/>
        <v>86.84</v>
      </c>
      <c r="M11" s="8">
        <f t="shared" si="4"/>
        <v>7</v>
      </c>
      <c r="N11" s="8" t="s">
        <v>382</v>
      </c>
      <c r="O11" s="12"/>
    </row>
    <row r="12" spans="1:15" s="21" customFormat="1" ht="24" customHeight="1">
      <c r="A12" s="7">
        <v>20161624</v>
      </c>
      <c r="B12" s="7">
        <v>9</v>
      </c>
      <c r="C12" s="7">
        <v>45</v>
      </c>
      <c r="D12" s="10" t="s">
        <v>191</v>
      </c>
      <c r="E12" s="10" t="s">
        <v>15</v>
      </c>
      <c r="F12" s="10">
        <v>76</v>
      </c>
      <c r="G12" s="11">
        <f t="shared" si="0"/>
        <v>30.4</v>
      </c>
      <c r="H12" s="8">
        <v>93.14</v>
      </c>
      <c r="I12" s="23">
        <v>1.0099</v>
      </c>
      <c r="J12" s="11">
        <f t="shared" si="1"/>
        <v>94.06</v>
      </c>
      <c r="K12" s="11">
        <f t="shared" si="2"/>
        <v>56.44</v>
      </c>
      <c r="L12" s="19">
        <f t="shared" si="3"/>
        <v>86.84</v>
      </c>
      <c r="M12" s="8">
        <f t="shared" si="4"/>
        <v>7</v>
      </c>
      <c r="N12" s="8" t="s">
        <v>382</v>
      </c>
      <c r="O12" s="12"/>
    </row>
    <row r="13" spans="1:15" s="21" customFormat="1" ht="24" customHeight="1">
      <c r="A13" s="7">
        <v>20161425</v>
      </c>
      <c r="B13" s="7">
        <v>9</v>
      </c>
      <c r="C13" s="7">
        <v>41</v>
      </c>
      <c r="D13" s="10" t="s">
        <v>179</v>
      </c>
      <c r="E13" s="10" t="s">
        <v>15</v>
      </c>
      <c r="F13" s="10">
        <v>77.5</v>
      </c>
      <c r="G13" s="11">
        <f t="shared" si="0"/>
        <v>31</v>
      </c>
      <c r="H13" s="8">
        <v>92.1</v>
      </c>
      <c r="I13" s="23">
        <v>1.0099</v>
      </c>
      <c r="J13" s="11">
        <f t="shared" si="1"/>
        <v>93.01</v>
      </c>
      <c r="K13" s="11">
        <f t="shared" si="2"/>
        <v>55.81</v>
      </c>
      <c r="L13" s="19">
        <f t="shared" si="3"/>
        <v>86.81</v>
      </c>
      <c r="M13" s="8">
        <f t="shared" si="4"/>
        <v>9</v>
      </c>
      <c r="N13" s="8" t="s">
        <v>382</v>
      </c>
      <c r="O13" s="12"/>
    </row>
    <row r="14" spans="1:15" s="21" customFormat="1" ht="24" customHeight="1">
      <c r="A14" s="7">
        <v>20161006</v>
      </c>
      <c r="B14" s="7">
        <v>9</v>
      </c>
      <c r="C14" s="7">
        <v>57</v>
      </c>
      <c r="D14" s="10" t="s">
        <v>148</v>
      </c>
      <c r="E14" s="10" t="s">
        <v>15</v>
      </c>
      <c r="F14" s="10">
        <v>73.5</v>
      </c>
      <c r="G14" s="11">
        <f t="shared" si="0"/>
        <v>29.4</v>
      </c>
      <c r="H14" s="8">
        <v>94.6</v>
      </c>
      <c r="I14" s="23">
        <v>1.0099</v>
      </c>
      <c r="J14" s="11">
        <f t="shared" si="1"/>
        <v>95.54</v>
      </c>
      <c r="K14" s="11">
        <f t="shared" si="2"/>
        <v>57.32</v>
      </c>
      <c r="L14" s="19">
        <f t="shared" si="3"/>
        <v>86.72</v>
      </c>
      <c r="M14" s="8">
        <f t="shared" si="4"/>
        <v>10</v>
      </c>
      <c r="N14" s="8" t="s">
        <v>382</v>
      </c>
      <c r="O14" s="12"/>
    </row>
    <row r="15" spans="1:15" s="21" customFormat="1" ht="24" customHeight="1">
      <c r="A15" s="7">
        <v>20161914</v>
      </c>
      <c r="B15" s="7">
        <v>8</v>
      </c>
      <c r="C15" s="7">
        <v>20</v>
      </c>
      <c r="D15" s="10" t="s">
        <v>200</v>
      </c>
      <c r="E15" s="10" t="s">
        <v>15</v>
      </c>
      <c r="F15" s="10">
        <v>80.5</v>
      </c>
      <c r="G15" s="11">
        <f t="shared" si="0"/>
        <v>32.2</v>
      </c>
      <c r="H15" s="8">
        <v>89.4</v>
      </c>
      <c r="I15" s="23">
        <v>1.0026</v>
      </c>
      <c r="J15" s="11">
        <f t="shared" si="1"/>
        <v>89.63</v>
      </c>
      <c r="K15" s="11">
        <f t="shared" si="2"/>
        <v>53.78</v>
      </c>
      <c r="L15" s="19">
        <f t="shared" si="3"/>
        <v>85.98</v>
      </c>
      <c r="M15" s="8">
        <f t="shared" si="4"/>
        <v>11</v>
      </c>
      <c r="N15" s="8" t="s">
        <v>382</v>
      </c>
      <c r="O15" s="12"/>
    </row>
    <row r="16" spans="1:15" s="21" customFormat="1" ht="24" customHeight="1">
      <c r="A16" s="7">
        <v>20161704</v>
      </c>
      <c r="B16" s="7">
        <v>7</v>
      </c>
      <c r="C16" s="7">
        <v>70</v>
      </c>
      <c r="D16" s="10" t="s">
        <v>193</v>
      </c>
      <c r="E16" s="10" t="s">
        <v>15</v>
      </c>
      <c r="F16" s="10">
        <v>78.5</v>
      </c>
      <c r="G16" s="11">
        <f t="shared" si="0"/>
        <v>31.4</v>
      </c>
      <c r="H16" s="8">
        <v>92</v>
      </c>
      <c r="I16" s="23">
        <v>0.9886</v>
      </c>
      <c r="J16" s="11">
        <f t="shared" si="1"/>
        <v>90.95</v>
      </c>
      <c r="K16" s="11">
        <f t="shared" si="2"/>
        <v>54.57</v>
      </c>
      <c r="L16" s="19">
        <f t="shared" si="3"/>
        <v>85.97</v>
      </c>
      <c r="M16" s="8">
        <f t="shared" si="4"/>
        <v>12</v>
      </c>
      <c r="N16" s="8" t="s">
        <v>382</v>
      </c>
      <c r="O16" s="12"/>
    </row>
    <row r="17" spans="1:15" s="21" customFormat="1" ht="24" customHeight="1">
      <c r="A17" s="7">
        <v>20161930</v>
      </c>
      <c r="B17" s="7">
        <v>8</v>
      </c>
      <c r="C17" s="7">
        <v>14</v>
      </c>
      <c r="D17" s="10" t="s">
        <v>204</v>
      </c>
      <c r="E17" s="10" t="s">
        <v>15</v>
      </c>
      <c r="F17" s="10">
        <v>73</v>
      </c>
      <c r="G17" s="11">
        <f t="shared" si="0"/>
        <v>29.2</v>
      </c>
      <c r="H17" s="8">
        <v>94.2</v>
      </c>
      <c r="I17" s="23">
        <v>1.0026</v>
      </c>
      <c r="J17" s="11">
        <f t="shared" si="1"/>
        <v>94.44</v>
      </c>
      <c r="K17" s="11">
        <f t="shared" si="2"/>
        <v>56.66</v>
      </c>
      <c r="L17" s="19">
        <f t="shared" si="3"/>
        <v>85.86</v>
      </c>
      <c r="M17" s="8">
        <f t="shared" si="4"/>
        <v>13</v>
      </c>
      <c r="N17" s="8" t="s">
        <v>382</v>
      </c>
      <c r="O17" s="12"/>
    </row>
    <row r="18" spans="1:15" s="21" customFormat="1" ht="24" customHeight="1">
      <c r="A18" s="7">
        <v>20161021</v>
      </c>
      <c r="B18" s="7">
        <v>7</v>
      </c>
      <c r="C18" s="7">
        <v>74</v>
      </c>
      <c r="D18" s="10" t="s">
        <v>152</v>
      </c>
      <c r="E18" s="10" t="s">
        <v>15</v>
      </c>
      <c r="F18" s="10">
        <v>82.5</v>
      </c>
      <c r="G18" s="11">
        <f t="shared" si="0"/>
        <v>33</v>
      </c>
      <c r="H18" s="8">
        <v>88.98</v>
      </c>
      <c r="I18" s="23">
        <v>0.9886</v>
      </c>
      <c r="J18" s="11">
        <f t="shared" si="1"/>
        <v>87.97</v>
      </c>
      <c r="K18" s="11">
        <f t="shared" si="2"/>
        <v>52.78</v>
      </c>
      <c r="L18" s="19">
        <f t="shared" si="3"/>
        <v>85.78</v>
      </c>
      <c r="M18" s="8">
        <f t="shared" si="4"/>
        <v>14</v>
      </c>
      <c r="N18" s="8" t="s">
        <v>382</v>
      </c>
      <c r="O18" s="12"/>
    </row>
    <row r="19" spans="1:15" s="21" customFormat="1" ht="24" customHeight="1">
      <c r="A19" s="7">
        <v>20161509</v>
      </c>
      <c r="B19" s="7">
        <v>7</v>
      </c>
      <c r="C19" s="7">
        <v>75</v>
      </c>
      <c r="D19" s="10" t="s">
        <v>181</v>
      </c>
      <c r="E19" s="10" t="s">
        <v>15</v>
      </c>
      <c r="F19" s="10">
        <v>75.5</v>
      </c>
      <c r="G19" s="11">
        <f t="shared" si="0"/>
        <v>30.2</v>
      </c>
      <c r="H19" s="8">
        <v>93.48</v>
      </c>
      <c r="I19" s="23">
        <v>0.9886</v>
      </c>
      <c r="J19" s="11">
        <f t="shared" si="1"/>
        <v>92.41</v>
      </c>
      <c r="K19" s="11">
        <f t="shared" si="2"/>
        <v>55.45</v>
      </c>
      <c r="L19" s="19">
        <f t="shared" si="3"/>
        <v>85.65</v>
      </c>
      <c r="M19" s="8">
        <f t="shared" si="4"/>
        <v>15</v>
      </c>
      <c r="N19" s="8" t="s">
        <v>382</v>
      </c>
      <c r="O19" s="12"/>
    </row>
    <row r="20" spans="1:15" s="21" customFormat="1" ht="24" customHeight="1">
      <c r="A20" s="7">
        <v>20161530</v>
      </c>
      <c r="B20" s="7">
        <v>8</v>
      </c>
      <c r="C20" s="7">
        <v>62</v>
      </c>
      <c r="D20" s="10" t="s">
        <v>184</v>
      </c>
      <c r="E20" s="10" t="s">
        <v>15</v>
      </c>
      <c r="F20" s="10">
        <v>75.5</v>
      </c>
      <c r="G20" s="11">
        <f t="shared" si="0"/>
        <v>30.2</v>
      </c>
      <c r="H20" s="8">
        <v>91.04</v>
      </c>
      <c r="I20" s="23">
        <v>1.0026</v>
      </c>
      <c r="J20" s="11">
        <f t="shared" si="1"/>
        <v>91.28</v>
      </c>
      <c r="K20" s="11">
        <f t="shared" si="2"/>
        <v>54.77</v>
      </c>
      <c r="L20" s="19">
        <f t="shared" si="3"/>
        <v>84.97</v>
      </c>
      <c r="M20" s="8">
        <f t="shared" si="4"/>
        <v>16</v>
      </c>
      <c r="N20" s="8" t="s">
        <v>382</v>
      </c>
      <c r="O20" s="12"/>
    </row>
    <row r="21" spans="1:15" s="21" customFormat="1" ht="24" customHeight="1">
      <c r="A21" s="7">
        <v>20161202</v>
      </c>
      <c r="B21" s="7">
        <v>7</v>
      </c>
      <c r="C21" s="7">
        <v>1</v>
      </c>
      <c r="D21" s="10" t="s">
        <v>159</v>
      </c>
      <c r="E21" s="10" t="s">
        <v>24</v>
      </c>
      <c r="F21" s="10">
        <v>74.5</v>
      </c>
      <c r="G21" s="11">
        <f t="shared" si="0"/>
        <v>29.8</v>
      </c>
      <c r="H21" s="8">
        <v>92.72</v>
      </c>
      <c r="I21" s="23">
        <v>0.9886</v>
      </c>
      <c r="J21" s="11">
        <f t="shared" si="1"/>
        <v>91.66</v>
      </c>
      <c r="K21" s="11">
        <f t="shared" si="2"/>
        <v>55</v>
      </c>
      <c r="L21" s="19">
        <f t="shared" si="3"/>
        <v>84.8</v>
      </c>
      <c r="M21" s="8">
        <f t="shared" si="4"/>
        <v>17</v>
      </c>
      <c r="N21" s="8" t="s">
        <v>382</v>
      </c>
      <c r="O21" s="12"/>
    </row>
    <row r="22" spans="1:15" s="21" customFormat="1" ht="24" customHeight="1">
      <c r="A22" s="7">
        <v>20161313</v>
      </c>
      <c r="B22" s="7">
        <v>8</v>
      </c>
      <c r="C22" s="7">
        <v>58</v>
      </c>
      <c r="D22" s="10" t="s">
        <v>170</v>
      </c>
      <c r="E22" s="10" t="s">
        <v>15</v>
      </c>
      <c r="F22" s="10">
        <v>82</v>
      </c>
      <c r="G22" s="11">
        <f t="shared" si="0"/>
        <v>32.8</v>
      </c>
      <c r="H22" s="8">
        <v>85.42</v>
      </c>
      <c r="I22" s="23">
        <v>1.0026</v>
      </c>
      <c r="J22" s="11">
        <f t="shared" si="1"/>
        <v>85.64</v>
      </c>
      <c r="K22" s="11">
        <f t="shared" si="2"/>
        <v>51.38</v>
      </c>
      <c r="L22" s="19">
        <f t="shared" si="3"/>
        <v>84.18</v>
      </c>
      <c r="M22" s="8">
        <f t="shared" si="4"/>
        <v>18</v>
      </c>
      <c r="N22" s="8" t="s">
        <v>382</v>
      </c>
      <c r="O22" s="12"/>
    </row>
    <row r="23" spans="1:15" s="21" customFormat="1" ht="24" customHeight="1">
      <c r="A23" s="7">
        <v>20160924</v>
      </c>
      <c r="B23" s="7">
        <v>8</v>
      </c>
      <c r="C23" s="7">
        <v>9</v>
      </c>
      <c r="D23" s="10" t="s">
        <v>140</v>
      </c>
      <c r="E23" s="10" t="s">
        <v>15</v>
      </c>
      <c r="F23" s="10">
        <v>74</v>
      </c>
      <c r="G23" s="11">
        <f t="shared" si="0"/>
        <v>29.6</v>
      </c>
      <c r="H23" s="8">
        <v>90.32</v>
      </c>
      <c r="I23" s="23">
        <v>1.0026</v>
      </c>
      <c r="J23" s="11">
        <f t="shared" si="1"/>
        <v>90.55</v>
      </c>
      <c r="K23" s="11">
        <f t="shared" si="2"/>
        <v>54.33</v>
      </c>
      <c r="L23" s="19">
        <f t="shared" si="3"/>
        <v>83.93</v>
      </c>
      <c r="M23" s="8">
        <f t="shared" si="4"/>
        <v>19</v>
      </c>
      <c r="N23" s="8" t="s">
        <v>382</v>
      </c>
      <c r="O23" s="12"/>
    </row>
    <row r="24" spans="1:15" s="21" customFormat="1" ht="24" customHeight="1">
      <c r="A24" s="7">
        <v>20160910</v>
      </c>
      <c r="B24" s="7">
        <v>9</v>
      </c>
      <c r="C24" s="7">
        <v>22</v>
      </c>
      <c r="D24" s="10" t="s">
        <v>135</v>
      </c>
      <c r="E24" s="10" t="s">
        <v>15</v>
      </c>
      <c r="F24" s="10">
        <v>77.5</v>
      </c>
      <c r="G24" s="11">
        <f t="shared" si="0"/>
        <v>31</v>
      </c>
      <c r="H24" s="8">
        <v>87.34</v>
      </c>
      <c r="I24" s="23">
        <v>1.0099</v>
      </c>
      <c r="J24" s="11">
        <f t="shared" si="1"/>
        <v>88.2</v>
      </c>
      <c r="K24" s="11">
        <f t="shared" si="2"/>
        <v>52.92</v>
      </c>
      <c r="L24" s="19">
        <f t="shared" si="3"/>
        <v>83.92</v>
      </c>
      <c r="M24" s="8">
        <f t="shared" si="4"/>
        <v>20</v>
      </c>
      <c r="N24" s="8" t="s">
        <v>382</v>
      </c>
      <c r="O24" s="12"/>
    </row>
    <row r="25" spans="1:15" s="21" customFormat="1" ht="24" customHeight="1">
      <c r="A25" s="7">
        <v>20160914</v>
      </c>
      <c r="B25" s="7">
        <v>8</v>
      </c>
      <c r="C25" s="7">
        <v>72</v>
      </c>
      <c r="D25" s="10" t="s">
        <v>136</v>
      </c>
      <c r="E25" s="10" t="s">
        <v>15</v>
      </c>
      <c r="F25" s="10">
        <v>77</v>
      </c>
      <c r="G25" s="11">
        <f t="shared" si="0"/>
        <v>30.8</v>
      </c>
      <c r="H25" s="8">
        <v>87.84</v>
      </c>
      <c r="I25" s="23">
        <v>1.0026</v>
      </c>
      <c r="J25" s="11">
        <f t="shared" si="1"/>
        <v>88.07</v>
      </c>
      <c r="K25" s="11">
        <f t="shared" si="2"/>
        <v>52.84</v>
      </c>
      <c r="L25" s="19">
        <f t="shared" si="3"/>
        <v>83.64</v>
      </c>
      <c r="M25" s="8">
        <f t="shared" si="4"/>
        <v>21</v>
      </c>
      <c r="N25" s="8" t="s">
        <v>382</v>
      </c>
      <c r="O25" s="12"/>
    </row>
    <row r="26" spans="1:15" s="21" customFormat="1" ht="24" customHeight="1">
      <c r="A26" s="7">
        <v>20161311</v>
      </c>
      <c r="B26" s="7">
        <v>7</v>
      </c>
      <c r="C26" s="7">
        <v>16</v>
      </c>
      <c r="D26" s="10" t="s">
        <v>168</v>
      </c>
      <c r="E26" s="10" t="s">
        <v>15</v>
      </c>
      <c r="F26" s="10">
        <v>78</v>
      </c>
      <c r="G26" s="11">
        <f t="shared" si="0"/>
        <v>31.2</v>
      </c>
      <c r="H26" s="8">
        <v>88.16</v>
      </c>
      <c r="I26" s="23">
        <v>0.9886</v>
      </c>
      <c r="J26" s="11">
        <f t="shared" si="1"/>
        <v>87.15</v>
      </c>
      <c r="K26" s="11">
        <f t="shared" si="2"/>
        <v>52.29</v>
      </c>
      <c r="L26" s="19">
        <f t="shared" si="3"/>
        <v>83.49</v>
      </c>
      <c r="M26" s="8">
        <f t="shared" si="4"/>
        <v>22</v>
      </c>
      <c r="N26" s="8" t="s">
        <v>382</v>
      </c>
      <c r="O26" s="12"/>
    </row>
    <row r="27" spans="1:15" s="21" customFormat="1" ht="24" customHeight="1">
      <c r="A27" s="7">
        <v>20161328</v>
      </c>
      <c r="B27" s="7">
        <v>8</v>
      </c>
      <c r="C27" s="7">
        <v>76</v>
      </c>
      <c r="D27" s="10" t="s">
        <v>173</v>
      </c>
      <c r="E27" s="10" t="s">
        <v>15</v>
      </c>
      <c r="F27" s="10">
        <v>74</v>
      </c>
      <c r="G27" s="11">
        <f t="shared" si="0"/>
        <v>29.6</v>
      </c>
      <c r="H27" s="8">
        <v>89.5</v>
      </c>
      <c r="I27" s="23">
        <v>1.0026</v>
      </c>
      <c r="J27" s="11">
        <f t="shared" si="1"/>
        <v>89.73</v>
      </c>
      <c r="K27" s="11">
        <f t="shared" si="2"/>
        <v>53.84</v>
      </c>
      <c r="L27" s="19">
        <f t="shared" si="3"/>
        <v>83.44</v>
      </c>
      <c r="M27" s="8">
        <f t="shared" si="4"/>
        <v>23</v>
      </c>
      <c r="N27" s="8" t="s">
        <v>382</v>
      </c>
      <c r="O27" s="12"/>
    </row>
    <row r="28" spans="1:15" s="21" customFormat="1" ht="24" customHeight="1">
      <c r="A28" s="7">
        <v>20161618</v>
      </c>
      <c r="B28" s="7">
        <v>7</v>
      </c>
      <c r="C28" s="7">
        <v>21</v>
      </c>
      <c r="D28" s="10" t="s">
        <v>190</v>
      </c>
      <c r="E28" s="10" t="s">
        <v>15</v>
      </c>
      <c r="F28" s="10">
        <v>75.5</v>
      </c>
      <c r="G28" s="11">
        <f t="shared" si="0"/>
        <v>30.2</v>
      </c>
      <c r="H28" s="8">
        <v>89.74</v>
      </c>
      <c r="I28" s="23">
        <v>0.9886</v>
      </c>
      <c r="J28" s="11">
        <f t="shared" si="1"/>
        <v>88.72</v>
      </c>
      <c r="K28" s="11">
        <f t="shared" si="2"/>
        <v>53.23</v>
      </c>
      <c r="L28" s="19">
        <f t="shared" si="3"/>
        <v>83.43</v>
      </c>
      <c r="M28" s="8">
        <f t="shared" si="4"/>
        <v>24</v>
      </c>
      <c r="N28" s="8" t="s">
        <v>382</v>
      </c>
      <c r="O28" s="12"/>
    </row>
    <row r="29" spans="1:15" s="21" customFormat="1" ht="24" customHeight="1">
      <c r="A29" s="7">
        <v>20161101</v>
      </c>
      <c r="B29" s="7">
        <v>8</v>
      </c>
      <c r="C29" s="7">
        <v>66</v>
      </c>
      <c r="D29" s="10" t="s">
        <v>153</v>
      </c>
      <c r="E29" s="10" t="s">
        <v>15</v>
      </c>
      <c r="F29" s="10">
        <v>80</v>
      </c>
      <c r="G29" s="11">
        <f t="shared" si="0"/>
        <v>32</v>
      </c>
      <c r="H29" s="8">
        <v>85.32</v>
      </c>
      <c r="I29" s="23">
        <v>1.0026</v>
      </c>
      <c r="J29" s="11">
        <f t="shared" si="1"/>
        <v>85.54</v>
      </c>
      <c r="K29" s="11">
        <f t="shared" si="2"/>
        <v>51.32</v>
      </c>
      <c r="L29" s="19">
        <f t="shared" si="3"/>
        <v>83.32</v>
      </c>
      <c r="M29" s="8">
        <f t="shared" si="4"/>
        <v>25</v>
      </c>
      <c r="N29" s="8" t="s">
        <v>382</v>
      </c>
      <c r="O29" s="12"/>
    </row>
    <row r="30" spans="1:15" s="21" customFormat="1" ht="24" customHeight="1">
      <c r="A30" s="7">
        <v>20160915</v>
      </c>
      <c r="B30" s="7">
        <v>7</v>
      </c>
      <c r="C30" s="7">
        <v>2</v>
      </c>
      <c r="D30" s="10" t="s">
        <v>137</v>
      </c>
      <c r="E30" s="10" t="s">
        <v>15</v>
      </c>
      <c r="F30" s="10">
        <v>73</v>
      </c>
      <c r="G30" s="11">
        <f t="shared" si="0"/>
        <v>29.2</v>
      </c>
      <c r="H30" s="8">
        <v>91.06</v>
      </c>
      <c r="I30" s="23">
        <v>0.9886</v>
      </c>
      <c r="J30" s="11">
        <f t="shared" si="1"/>
        <v>90.02</v>
      </c>
      <c r="K30" s="11">
        <f t="shared" si="2"/>
        <v>54.01</v>
      </c>
      <c r="L30" s="19">
        <f t="shared" si="3"/>
        <v>83.21</v>
      </c>
      <c r="M30" s="8">
        <f t="shared" si="4"/>
        <v>26</v>
      </c>
      <c r="N30" s="8" t="s">
        <v>382</v>
      </c>
      <c r="O30" s="12"/>
    </row>
    <row r="31" spans="1:15" s="21" customFormat="1" ht="24" customHeight="1">
      <c r="A31" s="7">
        <v>20161405</v>
      </c>
      <c r="B31" s="7">
        <v>7</v>
      </c>
      <c r="C31" s="7">
        <v>63</v>
      </c>
      <c r="D31" s="10" t="s">
        <v>175</v>
      </c>
      <c r="E31" s="10" t="s">
        <v>15</v>
      </c>
      <c r="F31" s="10">
        <v>77</v>
      </c>
      <c r="G31" s="11">
        <f t="shared" si="0"/>
        <v>30.8</v>
      </c>
      <c r="H31" s="8">
        <v>87.98</v>
      </c>
      <c r="I31" s="23">
        <v>0.9886</v>
      </c>
      <c r="J31" s="11">
        <f t="shared" si="1"/>
        <v>86.98</v>
      </c>
      <c r="K31" s="11">
        <f t="shared" si="2"/>
        <v>52.19</v>
      </c>
      <c r="L31" s="19">
        <f t="shared" si="3"/>
        <v>82.99</v>
      </c>
      <c r="M31" s="8">
        <f t="shared" si="4"/>
        <v>27</v>
      </c>
      <c r="N31" s="8" t="s">
        <v>382</v>
      </c>
      <c r="O31" s="12"/>
    </row>
    <row r="32" spans="1:15" s="21" customFormat="1" ht="24" customHeight="1">
      <c r="A32" s="7">
        <v>20161919</v>
      </c>
      <c r="B32" s="7">
        <v>8</v>
      </c>
      <c r="C32" s="7">
        <v>46</v>
      </c>
      <c r="D32" s="10" t="s">
        <v>202</v>
      </c>
      <c r="E32" s="10" t="s">
        <v>24</v>
      </c>
      <c r="F32" s="10">
        <v>77</v>
      </c>
      <c r="G32" s="11">
        <f t="shared" si="0"/>
        <v>30.8</v>
      </c>
      <c r="H32" s="8">
        <v>86.72</v>
      </c>
      <c r="I32" s="23">
        <v>1.0026</v>
      </c>
      <c r="J32" s="11">
        <f t="shared" si="1"/>
        <v>86.95</v>
      </c>
      <c r="K32" s="11">
        <f t="shared" si="2"/>
        <v>52.17</v>
      </c>
      <c r="L32" s="19">
        <f t="shared" si="3"/>
        <v>82.97</v>
      </c>
      <c r="M32" s="8">
        <f t="shared" si="4"/>
        <v>28</v>
      </c>
      <c r="N32" s="8" t="s">
        <v>382</v>
      </c>
      <c r="O32" s="12"/>
    </row>
    <row r="33" spans="1:15" s="21" customFormat="1" ht="24" customHeight="1">
      <c r="A33" s="7">
        <v>20160928</v>
      </c>
      <c r="B33" s="7">
        <v>7</v>
      </c>
      <c r="C33" s="7">
        <v>25</v>
      </c>
      <c r="D33" s="10" t="s">
        <v>143</v>
      </c>
      <c r="E33" s="10" t="s">
        <v>15</v>
      </c>
      <c r="F33" s="10">
        <v>78</v>
      </c>
      <c r="G33" s="11">
        <f t="shared" si="0"/>
        <v>31.2</v>
      </c>
      <c r="H33" s="8">
        <v>87.16</v>
      </c>
      <c r="I33" s="23">
        <v>0.9886</v>
      </c>
      <c r="J33" s="11">
        <f t="shared" si="1"/>
        <v>86.17</v>
      </c>
      <c r="K33" s="11">
        <f t="shared" si="2"/>
        <v>51.7</v>
      </c>
      <c r="L33" s="19">
        <f t="shared" si="3"/>
        <v>82.9</v>
      </c>
      <c r="M33" s="8">
        <f t="shared" si="4"/>
        <v>29</v>
      </c>
      <c r="N33" s="8" t="s">
        <v>382</v>
      </c>
      <c r="O33" s="12"/>
    </row>
    <row r="34" spans="1:15" s="21" customFormat="1" ht="24" customHeight="1">
      <c r="A34" s="7">
        <v>20161922</v>
      </c>
      <c r="B34" s="7">
        <v>7</v>
      </c>
      <c r="C34" s="7">
        <v>5</v>
      </c>
      <c r="D34" s="10" t="s">
        <v>203</v>
      </c>
      <c r="E34" s="10" t="s">
        <v>15</v>
      </c>
      <c r="F34" s="10">
        <v>76</v>
      </c>
      <c r="G34" s="11">
        <f t="shared" si="0"/>
        <v>30.4</v>
      </c>
      <c r="H34" s="8">
        <v>88.36</v>
      </c>
      <c r="I34" s="23">
        <v>0.9886</v>
      </c>
      <c r="J34" s="11">
        <f t="shared" si="1"/>
        <v>87.35</v>
      </c>
      <c r="K34" s="11">
        <f t="shared" si="2"/>
        <v>52.41</v>
      </c>
      <c r="L34" s="19">
        <f t="shared" si="3"/>
        <v>82.81</v>
      </c>
      <c r="M34" s="8">
        <f t="shared" si="4"/>
        <v>30</v>
      </c>
      <c r="N34" s="8" t="s">
        <v>382</v>
      </c>
      <c r="O34" s="12"/>
    </row>
    <row r="35" spans="1:15" s="21" customFormat="1" ht="24" customHeight="1">
      <c r="A35" s="7">
        <v>20161302</v>
      </c>
      <c r="B35" s="7">
        <v>7</v>
      </c>
      <c r="C35" s="7">
        <v>50</v>
      </c>
      <c r="D35" s="10" t="s">
        <v>166</v>
      </c>
      <c r="E35" s="10" t="s">
        <v>15</v>
      </c>
      <c r="F35" s="10">
        <v>76.5</v>
      </c>
      <c r="G35" s="11">
        <f t="shared" si="0"/>
        <v>30.6</v>
      </c>
      <c r="H35" s="8">
        <v>88</v>
      </c>
      <c r="I35" s="23">
        <v>0.9886</v>
      </c>
      <c r="J35" s="11">
        <f t="shared" si="1"/>
        <v>87</v>
      </c>
      <c r="K35" s="11">
        <f t="shared" si="2"/>
        <v>52.2</v>
      </c>
      <c r="L35" s="19">
        <f t="shared" si="3"/>
        <v>82.8</v>
      </c>
      <c r="M35" s="8">
        <f t="shared" si="4"/>
        <v>31</v>
      </c>
      <c r="N35" s="8" t="s">
        <v>382</v>
      </c>
      <c r="O35" s="12"/>
    </row>
    <row r="36" spans="1:15" s="21" customFormat="1" ht="24" customHeight="1">
      <c r="A36" s="7">
        <v>20161605</v>
      </c>
      <c r="B36" s="7">
        <v>9</v>
      </c>
      <c r="C36" s="7">
        <v>12</v>
      </c>
      <c r="D36" s="10" t="s">
        <v>187</v>
      </c>
      <c r="E36" s="10" t="s">
        <v>15</v>
      </c>
      <c r="F36" s="10">
        <v>75</v>
      </c>
      <c r="G36" s="11">
        <f t="shared" si="0"/>
        <v>30</v>
      </c>
      <c r="H36" s="8">
        <v>87.1</v>
      </c>
      <c r="I36" s="23">
        <v>1.0099</v>
      </c>
      <c r="J36" s="11">
        <f t="shared" si="1"/>
        <v>87.96</v>
      </c>
      <c r="K36" s="11">
        <f t="shared" si="2"/>
        <v>52.78</v>
      </c>
      <c r="L36" s="19">
        <f t="shared" si="3"/>
        <v>82.78</v>
      </c>
      <c r="M36" s="8">
        <f t="shared" si="4"/>
        <v>32</v>
      </c>
      <c r="N36" s="8" t="s">
        <v>382</v>
      </c>
      <c r="O36" s="12"/>
    </row>
    <row r="37" spans="1:15" s="21" customFormat="1" ht="24" customHeight="1">
      <c r="A37" s="7">
        <v>20161613</v>
      </c>
      <c r="B37" s="7">
        <v>8</v>
      </c>
      <c r="C37" s="7">
        <v>52</v>
      </c>
      <c r="D37" s="10" t="s">
        <v>189</v>
      </c>
      <c r="E37" s="10" t="s">
        <v>15</v>
      </c>
      <c r="F37" s="10">
        <v>79</v>
      </c>
      <c r="G37" s="11">
        <f aca="true" t="shared" si="5" ref="G37:G68">F37*0.4</f>
        <v>31.6</v>
      </c>
      <c r="H37" s="8">
        <v>84.98</v>
      </c>
      <c r="I37" s="23">
        <v>1.0026</v>
      </c>
      <c r="J37" s="11">
        <f aca="true" t="shared" si="6" ref="J37:J68">H37*I37</f>
        <v>85.2</v>
      </c>
      <c r="K37" s="11">
        <f aca="true" t="shared" si="7" ref="K37:K68">J37*0.6</f>
        <v>51.12</v>
      </c>
      <c r="L37" s="19">
        <f aca="true" t="shared" si="8" ref="L37:L68">G37+K37</f>
        <v>82.72</v>
      </c>
      <c r="M37" s="8">
        <f t="shared" si="4"/>
        <v>33</v>
      </c>
      <c r="N37" s="8" t="s">
        <v>382</v>
      </c>
      <c r="O37" s="12"/>
    </row>
    <row r="38" spans="1:15" s="21" customFormat="1" ht="24" customHeight="1">
      <c r="A38" s="7">
        <v>20161612</v>
      </c>
      <c r="B38" s="7">
        <v>7</v>
      </c>
      <c r="C38" s="7">
        <v>42</v>
      </c>
      <c r="D38" s="10" t="s">
        <v>82</v>
      </c>
      <c r="E38" s="10" t="s">
        <v>15</v>
      </c>
      <c r="F38" s="10">
        <v>78</v>
      </c>
      <c r="G38" s="11">
        <f t="shared" si="5"/>
        <v>31.2</v>
      </c>
      <c r="H38" s="8">
        <v>86.78</v>
      </c>
      <c r="I38" s="23">
        <v>0.9886</v>
      </c>
      <c r="J38" s="11">
        <f t="shared" si="6"/>
        <v>85.79</v>
      </c>
      <c r="K38" s="11">
        <f t="shared" si="7"/>
        <v>51.47</v>
      </c>
      <c r="L38" s="19">
        <f t="shared" si="8"/>
        <v>82.67</v>
      </c>
      <c r="M38" s="8">
        <f t="shared" si="4"/>
        <v>34</v>
      </c>
      <c r="N38" s="8" t="s">
        <v>382</v>
      </c>
      <c r="O38" s="12"/>
    </row>
    <row r="39" spans="1:15" s="21" customFormat="1" ht="24" customHeight="1">
      <c r="A39" s="7">
        <v>20161724</v>
      </c>
      <c r="B39" s="7">
        <v>8</v>
      </c>
      <c r="C39" s="7">
        <v>38</v>
      </c>
      <c r="D39" s="10" t="s">
        <v>196</v>
      </c>
      <c r="E39" s="10" t="s">
        <v>15</v>
      </c>
      <c r="F39" s="10">
        <v>76</v>
      </c>
      <c r="G39" s="11">
        <f t="shared" si="5"/>
        <v>30.4</v>
      </c>
      <c r="H39" s="8">
        <v>86.82</v>
      </c>
      <c r="I39" s="23">
        <v>1.0026</v>
      </c>
      <c r="J39" s="11">
        <f t="shared" si="6"/>
        <v>87.05</v>
      </c>
      <c r="K39" s="11">
        <f t="shared" si="7"/>
        <v>52.23</v>
      </c>
      <c r="L39" s="19">
        <f t="shared" si="8"/>
        <v>82.63</v>
      </c>
      <c r="M39" s="8">
        <f t="shared" si="4"/>
        <v>35</v>
      </c>
      <c r="N39" s="8" t="s">
        <v>382</v>
      </c>
      <c r="O39" s="12"/>
    </row>
    <row r="40" spans="1:15" s="21" customFormat="1" ht="24" customHeight="1">
      <c r="A40" s="7">
        <v>20161305</v>
      </c>
      <c r="B40" s="7">
        <v>7</v>
      </c>
      <c r="C40" s="7">
        <v>27</v>
      </c>
      <c r="D40" s="10" t="s">
        <v>167</v>
      </c>
      <c r="E40" s="10" t="s">
        <v>15</v>
      </c>
      <c r="F40" s="10">
        <v>77.5</v>
      </c>
      <c r="G40" s="11">
        <f t="shared" si="5"/>
        <v>31</v>
      </c>
      <c r="H40" s="8">
        <v>86.62</v>
      </c>
      <c r="I40" s="23">
        <v>0.9886</v>
      </c>
      <c r="J40" s="11">
        <f t="shared" si="6"/>
        <v>85.63</v>
      </c>
      <c r="K40" s="11">
        <f t="shared" si="7"/>
        <v>51.38</v>
      </c>
      <c r="L40" s="19">
        <f t="shared" si="8"/>
        <v>82.38</v>
      </c>
      <c r="M40" s="8">
        <f t="shared" si="4"/>
        <v>36</v>
      </c>
      <c r="N40" s="8" t="s">
        <v>382</v>
      </c>
      <c r="O40" s="12"/>
    </row>
    <row r="41" spans="1:15" s="21" customFormat="1" ht="24" customHeight="1">
      <c r="A41" s="7">
        <v>20161312</v>
      </c>
      <c r="B41" s="7">
        <v>9</v>
      </c>
      <c r="C41" s="7">
        <v>48</v>
      </c>
      <c r="D41" s="10" t="s">
        <v>169</v>
      </c>
      <c r="E41" s="10" t="s">
        <v>15</v>
      </c>
      <c r="F41" s="10">
        <v>77</v>
      </c>
      <c r="G41" s="11">
        <f t="shared" si="5"/>
        <v>30.8</v>
      </c>
      <c r="H41" s="8">
        <v>84.8</v>
      </c>
      <c r="I41" s="23">
        <v>1.0099</v>
      </c>
      <c r="J41" s="11">
        <f t="shared" si="6"/>
        <v>85.64</v>
      </c>
      <c r="K41" s="11">
        <f t="shared" si="7"/>
        <v>51.38</v>
      </c>
      <c r="L41" s="19">
        <f t="shared" si="8"/>
        <v>82.18</v>
      </c>
      <c r="M41" s="8">
        <f t="shared" si="4"/>
        <v>37</v>
      </c>
      <c r="N41" s="8" t="s">
        <v>382</v>
      </c>
      <c r="O41" s="12"/>
    </row>
    <row r="42" spans="1:15" s="21" customFormat="1" ht="24" customHeight="1">
      <c r="A42" s="7">
        <v>20161928</v>
      </c>
      <c r="B42" s="7">
        <v>7</v>
      </c>
      <c r="C42" s="7">
        <v>11</v>
      </c>
      <c r="D42" s="10" t="s">
        <v>200</v>
      </c>
      <c r="E42" s="10" t="s">
        <v>15</v>
      </c>
      <c r="F42" s="10">
        <v>73</v>
      </c>
      <c r="G42" s="11">
        <f t="shared" si="5"/>
        <v>29.2</v>
      </c>
      <c r="H42" s="8">
        <v>88.98</v>
      </c>
      <c r="I42" s="23">
        <v>0.9886</v>
      </c>
      <c r="J42" s="11">
        <f t="shared" si="6"/>
        <v>87.97</v>
      </c>
      <c r="K42" s="11">
        <f t="shared" si="7"/>
        <v>52.78</v>
      </c>
      <c r="L42" s="19">
        <f t="shared" si="8"/>
        <v>81.98</v>
      </c>
      <c r="M42" s="8">
        <f t="shared" si="4"/>
        <v>38</v>
      </c>
      <c r="N42" s="8" t="s">
        <v>382</v>
      </c>
      <c r="O42" s="12"/>
    </row>
    <row r="43" spans="1:15" s="21" customFormat="1" ht="24" customHeight="1">
      <c r="A43" s="7">
        <v>20161009</v>
      </c>
      <c r="B43" s="7">
        <v>7</v>
      </c>
      <c r="C43" s="7">
        <v>59</v>
      </c>
      <c r="D43" s="10" t="s">
        <v>149</v>
      </c>
      <c r="E43" s="10" t="s">
        <v>15</v>
      </c>
      <c r="F43" s="10">
        <v>81</v>
      </c>
      <c r="G43" s="11">
        <f t="shared" si="5"/>
        <v>32.4</v>
      </c>
      <c r="H43" s="8">
        <v>83.48</v>
      </c>
      <c r="I43" s="23">
        <v>0.9886</v>
      </c>
      <c r="J43" s="11">
        <f t="shared" si="6"/>
        <v>82.53</v>
      </c>
      <c r="K43" s="11">
        <f t="shared" si="7"/>
        <v>49.52</v>
      </c>
      <c r="L43" s="19">
        <f t="shared" si="8"/>
        <v>81.92</v>
      </c>
      <c r="M43" s="8">
        <f t="shared" si="4"/>
        <v>39</v>
      </c>
      <c r="N43" s="8" t="s">
        <v>382</v>
      </c>
      <c r="O43" s="12"/>
    </row>
    <row r="44" spans="1:15" s="21" customFormat="1" ht="24" customHeight="1">
      <c r="A44" s="7">
        <v>20161402</v>
      </c>
      <c r="B44" s="7">
        <v>8</v>
      </c>
      <c r="C44" s="7">
        <v>15</v>
      </c>
      <c r="D44" s="10" t="s">
        <v>174</v>
      </c>
      <c r="E44" s="10" t="s">
        <v>15</v>
      </c>
      <c r="F44" s="10">
        <v>79</v>
      </c>
      <c r="G44" s="11">
        <f t="shared" si="5"/>
        <v>31.6</v>
      </c>
      <c r="H44" s="8">
        <v>83.44</v>
      </c>
      <c r="I44" s="23">
        <v>1.0026</v>
      </c>
      <c r="J44" s="11">
        <f t="shared" si="6"/>
        <v>83.66</v>
      </c>
      <c r="K44" s="11">
        <f t="shared" si="7"/>
        <v>50.2</v>
      </c>
      <c r="L44" s="19">
        <f t="shared" si="8"/>
        <v>81.8</v>
      </c>
      <c r="M44" s="8">
        <f t="shared" si="4"/>
        <v>40</v>
      </c>
      <c r="N44" s="12"/>
      <c r="O44" s="12"/>
    </row>
    <row r="45" spans="1:15" s="21" customFormat="1" ht="24" customHeight="1">
      <c r="A45" s="7">
        <v>20161217</v>
      </c>
      <c r="B45" s="7">
        <v>9</v>
      </c>
      <c r="C45" s="7">
        <v>56</v>
      </c>
      <c r="D45" s="10" t="s">
        <v>163</v>
      </c>
      <c r="E45" s="10" t="s">
        <v>15</v>
      </c>
      <c r="F45" s="10">
        <v>80.5</v>
      </c>
      <c r="G45" s="11">
        <f t="shared" si="5"/>
        <v>32.2</v>
      </c>
      <c r="H45" s="8">
        <v>81.84</v>
      </c>
      <c r="I45" s="23">
        <v>1.0099</v>
      </c>
      <c r="J45" s="11">
        <f t="shared" si="6"/>
        <v>82.65</v>
      </c>
      <c r="K45" s="11">
        <f t="shared" si="7"/>
        <v>49.59</v>
      </c>
      <c r="L45" s="19">
        <f t="shared" si="8"/>
        <v>81.79</v>
      </c>
      <c r="M45" s="8">
        <f t="shared" si="4"/>
        <v>41</v>
      </c>
      <c r="N45" s="12"/>
      <c r="O45" s="12"/>
    </row>
    <row r="46" spans="1:15" s="21" customFormat="1" ht="24" customHeight="1">
      <c r="A46" s="7">
        <v>20161421</v>
      </c>
      <c r="B46" s="7">
        <v>9</v>
      </c>
      <c r="C46" s="7">
        <v>73</v>
      </c>
      <c r="D46" s="10" t="s">
        <v>177</v>
      </c>
      <c r="E46" s="10" t="s">
        <v>15</v>
      </c>
      <c r="F46" s="10">
        <v>80.5</v>
      </c>
      <c r="G46" s="11">
        <f t="shared" si="5"/>
        <v>32.2</v>
      </c>
      <c r="H46" s="8">
        <v>81.7</v>
      </c>
      <c r="I46" s="23">
        <v>1.0099</v>
      </c>
      <c r="J46" s="11">
        <f t="shared" si="6"/>
        <v>82.51</v>
      </c>
      <c r="K46" s="11">
        <f t="shared" si="7"/>
        <v>49.51</v>
      </c>
      <c r="L46" s="19">
        <f t="shared" si="8"/>
        <v>81.71</v>
      </c>
      <c r="M46" s="8">
        <f t="shared" si="4"/>
        <v>42</v>
      </c>
      <c r="N46" s="12"/>
      <c r="O46" s="12"/>
    </row>
    <row r="47" spans="1:15" s="21" customFormat="1" ht="24" customHeight="1">
      <c r="A47" s="7">
        <v>20161721</v>
      </c>
      <c r="B47" s="7">
        <v>9</v>
      </c>
      <c r="C47" s="7">
        <v>53</v>
      </c>
      <c r="D47" s="10" t="s">
        <v>194</v>
      </c>
      <c r="E47" s="10" t="s">
        <v>24</v>
      </c>
      <c r="F47" s="10">
        <v>73.5</v>
      </c>
      <c r="G47" s="11">
        <f t="shared" si="5"/>
        <v>29.4</v>
      </c>
      <c r="H47" s="8">
        <v>85.92</v>
      </c>
      <c r="I47" s="23">
        <v>1.0099</v>
      </c>
      <c r="J47" s="11">
        <f t="shared" si="6"/>
        <v>86.77</v>
      </c>
      <c r="K47" s="11">
        <f t="shared" si="7"/>
        <v>52.06</v>
      </c>
      <c r="L47" s="19">
        <f t="shared" si="8"/>
        <v>81.46</v>
      </c>
      <c r="M47" s="8">
        <f t="shared" si="4"/>
        <v>43</v>
      </c>
      <c r="N47" s="12"/>
      <c r="O47" s="12"/>
    </row>
    <row r="48" spans="1:15" s="21" customFormat="1" ht="24" customHeight="1">
      <c r="A48" s="7">
        <v>20161523</v>
      </c>
      <c r="B48" s="7">
        <v>8</v>
      </c>
      <c r="C48" s="7">
        <v>6</v>
      </c>
      <c r="D48" s="10" t="s">
        <v>183</v>
      </c>
      <c r="E48" s="10" t="s">
        <v>15</v>
      </c>
      <c r="F48" s="10">
        <v>74.5</v>
      </c>
      <c r="G48" s="11">
        <f t="shared" si="5"/>
        <v>29.8</v>
      </c>
      <c r="H48" s="8">
        <v>85.42</v>
      </c>
      <c r="I48" s="23">
        <v>1.0026</v>
      </c>
      <c r="J48" s="11">
        <f t="shared" si="6"/>
        <v>85.64</v>
      </c>
      <c r="K48" s="11">
        <f t="shared" si="7"/>
        <v>51.38</v>
      </c>
      <c r="L48" s="19">
        <f t="shared" si="8"/>
        <v>81.18</v>
      </c>
      <c r="M48" s="8">
        <f t="shared" si="4"/>
        <v>44</v>
      </c>
      <c r="N48" s="12"/>
      <c r="O48" s="12"/>
    </row>
    <row r="49" spans="1:15" s="21" customFormat="1" ht="24" customHeight="1">
      <c r="A49" s="7">
        <v>20161813</v>
      </c>
      <c r="B49" s="7">
        <v>9</v>
      </c>
      <c r="C49" s="7">
        <v>77</v>
      </c>
      <c r="D49" s="10" t="s">
        <v>198</v>
      </c>
      <c r="E49" s="10" t="s">
        <v>24</v>
      </c>
      <c r="F49" s="10">
        <v>74</v>
      </c>
      <c r="G49" s="11">
        <f t="shared" si="5"/>
        <v>29.6</v>
      </c>
      <c r="H49" s="8">
        <v>85.1</v>
      </c>
      <c r="I49" s="23">
        <v>1.0099</v>
      </c>
      <c r="J49" s="11">
        <f t="shared" si="6"/>
        <v>85.94</v>
      </c>
      <c r="K49" s="11">
        <f t="shared" si="7"/>
        <v>51.56</v>
      </c>
      <c r="L49" s="19">
        <f t="shared" si="8"/>
        <v>81.16</v>
      </c>
      <c r="M49" s="8">
        <f t="shared" si="4"/>
        <v>45</v>
      </c>
      <c r="N49" s="12"/>
      <c r="O49" s="12"/>
    </row>
    <row r="50" spans="1:15" s="21" customFormat="1" ht="24" customHeight="1">
      <c r="A50" s="7">
        <v>20161729</v>
      </c>
      <c r="B50" s="7">
        <v>7</v>
      </c>
      <c r="C50" s="7">
        <v>39</v>
      </c>
      <c r="D50" s="10" t="s">
        <v>197</v>
      </c>
      <c r="E50" s="10" t="s">
        <v>15</v>
      </c>
      <c r="F50" s="10">
        <v>88.5</v>
      </c>
      <c r="G50" s="11">
        <f t="shared" si="5"/>
        <v>35.4</v>
      </c>
      <c r="H50" s="8">
        <v>76.76</v>
      </c>
      <c r="I50" s="23">
        <v>0.9886</v>
      </c>
      <c r="J50" s="11">
        <f t="shared" si="6"/>
        <v>75.88</v>
      </c>
      <c r="K50" s="11">
        <f t="shared" si="7"/>
        <v>45.53</v>
      </c>
      <c r="L50" s="19">
        <f t="shared" si="8"/>
        <v>80.93</v>
      </c>
      <c r="M50" s="8">
        <f t="shared" si="4"/>
        <v>46</v>
      </c>
      <c r="N50" s="12"/>
      <c r="O50" s="12"/>
    </row>
    <row r="51" spans="1:15" s="21" customFormat="1" ht="24" customHeight="1">
      <c r="A51" s="7">
        <v>20160919</v>
      </c>
      <c r="B51" s="7">
        <v>9</v>
      </c>
      <c r="C51" s="7">
        <v>61</v>
      </c>
      <c r="D51" s="10" t="s">
        <v>138</v>
      </c>
      <c r="E51" s="10" t="s">
        <v>15</v>
      </c>
      <c r="F51" s="10">
        <v>76</v>
      </c>
      <c r="G51" s="11">
        <f t="shared" si="5"/>
        <v>30.4</v>
      </c>
      <c r="H51" s="8">
        <v>83.3</v>
      </c>
      <c r="I51" s="23">
        <v>1.0099</v>
      </c>
      <c r="J51" s="11">
        <f t="shared" si="6"/>
        <v>84.12</v>
      </c>
      <c r="K51" s="11">
        <f t="shared" si="7"/>
        <v>50.47</v>
      </c>
      <c r="L51" s="19">
        <f t="shared" si="8"/>
        <v>80.87</v>
      </c>
      <c r="M51" s="8">
        <f t="shared" si="4"/>
        <v>47</v>
      </c>
      <c r="N51" s="12"/>
      <c r="O51" s="12"/>
    </row>
    <row r="52" spans="1:15" s="21" customFormat="1" ht="24" customHeight="1">
      <c r="A52" s="7">
        <v>20161917</v>
      </c>
      <c r="B52" s="7">
        <v>8</v>
      </c>
      <c r="C52" s="7">
        <v>44</v>
      </c>
      <c r="D52" s="10" t="s">
        <v>201</v>
      </c>
      <c r="E52" s="10" t="s">
        <v>15</v>
      </c>
      <c r="F52" s="10">
        <v>75.5</v>
      </c>
      <c r="G52" s="11">
        <f t="shared" si="5"/>
        <v>30.2</v>
      </c>
      <c r="H52" s="8">
        <v>84.1</v>
      </c>
      <c r="I52" s="23">
        <v>1.0026</v>
      </c>
      <c r="J52" s="11">
        <f t="shared" si="6"/>
        <v>84.32</v>
      </c>
      <c r="K52" s="11">
        <f t="shared" si="7"/>
        <v>50.59</v>
      </c>
      <c r="L52" s="19">
        <f t="shared" si="8"/>
        <v>80.79</v>
      </c>
      <c r="M52" s="8">
        <f t="shared" si="4"/>
        <v>48</v>
      </c>
      <c r="N52" s="12"/>
      <c r="O52" s="12"/>
    </row>
    <row r="53" spans="1:15" s="21" customFormat="1" ht="24" customHeight="1">
      <c r="A53" s="7">
        <v>20161604</v>
      </c>
      <c r="B53" s="7">
        <v>8</v>
      </c>
      <c r="C53" s="7">
        <v>3</v>
      </c>
      <c r="D53" s="10" t="s">
        <v>186</v>
      </c>
      <c r="E53" s="10" t="s">
        <v>15</v>
      </c>
      <c r="F53" s="10">
        <v>76</v>
      </c>
      <c r="G53" s="11">
        <f t="shared" si="5"/>
        <v>30.4</v>
      </c>
      <c r="H53" s="8">
        <v>83.48</v>
      </c>
      <c r="I53" s="23">
        <v>1.0026</v>
      </c>
      <c r="J53" s="11">
        <f t="shared" si="6"/>
        <v>83.7</v>
      </c>
      <c r="K53" s="11">
        <f t="shared" si="7"/>
        <v>50.22</v>
      </c>
      <c r="L53" s="19">
        <f t="shared" si="8"/>
        <v>80.62</v>
      </c>
      <c r="M53" s="8">
        <f t="shared" si="4"/>
        <v>49</v>
      </c>
      <c r="N53" s="12"/>
      <c r="O53" s="12"/>
    </row>
    <row r="54" spans="1:15" s="21" customFormat="1" ht="24" customHeight="1">
      <c r="A54" s="7">
        <v>20161327</v>
      </c>
      <c r="B54" s="7">
        <v>7</v>
      </c>
      <c r="C54" s="7">
        <v>31</v>
      </c>
      <c r="D54" s="10" t="s">
        <v>172</v>
      </c>
      <c r="E54" s="10" t="s">
        <v>15</v>
      </c>
      <c r="F54" s="10">
        <v>76.5</v>
      </c>
      <c r="G54" s="11">
        <f t="shared" si="5"/>
        <v>30.6</v>
      </c>
      <c r="H54" s="8">
        <v>84.26</v>
      </c>
      <c r="I54" s="23">
        <v>0.9886</v>
      </c>
      <c r="J54" s="11">
        <f t="shared" si="6"/>
        <v>83.3</v>
      </c>
      <c r="K54" s="11">
        <f t="shared" si="7"/>
        <v>49.98</v>
      </c>
      <c r="L54" s="19">
        <f t="shared" si="8"/>
        <v>80.58</v>
      </c>
      <c r="M54" s="8">
        <f t="shared" si="4"/>
        <v>50</v>
      </c>
      <c r="N54" s="12"/>
      <c r="O54" s="12"/>
    </row>
    <row r="55" spans="1:15" s="21" customFormat="1" ht="24" customHeight="1">
      <c r="A55" s="7">
        <v>20161407</v>
      </c>
      <c r="B55" s="7">
        <v>8</v>
      </c>
      <c r="C55" s="7">
        <v>23</v>
      </c>
      <c r="D55" s="10" t="s">
        <v>176</v>
      </c>
      <c r="E55" s="10" t="s">
        <v>15</v>
      </c>
      <c r="F55" s="10">
        <v>80.5</v>
      </c>
      <c r="G55" s="11">
        <f t="shared" si="5"/>
        <v>32.2</v>
      </c>
      <c r="H55" s="8">
        <v>80.3</v>
      </c>
      <c r="I55" s="23">
        <v>1.0026</v>
      </c>
      <c r="J55" s="11">
        <f t="shared" si="6"/>
        <v>80.51</v>
      </c>
      <c r="K55" s="11">
        <f t="shared" si="7"/>
        <v>48.31</v>
      </c>
      <c r="L55" s="19">
        <f t="shared" si="8"/>
        <v>80.51</v>
      </c>
      <c r="M55" s="8">
        <f t="shared" si="4"/>
        <v>51</v>
      </c>
      <c r="N55" s="12"/>
      <c r="O55" s="12"/>
    </row>
    <row r="56" spans="1:15" s="21" customFormat="1" ht="24" customHeight="1">
      <c r="A56" s="7">
        <v>20161422</v>
      </c>
      <c r="B56" s="7">
        <v>7</v>
      </c>
      <c r="C56" s="7">
        <v>7</v>
      </c>
      <c r="D56" s="10" t="s">
        <v>178</v>
      </c>
      <c r="E56" s="10" t="s">
        <v>15</v>
      </c>
      <c r="F56" s="10">
        <v>76.5</v>
      </c>
      <c r="G56" s="11">
        <f t="shared" si="5"/>
        <v>30.6</v>
      </c>
      <c r="H56" s="8">
        <v>83.94</v>
      </c>
      <c r="I56" s="23">
        <v>0.9886</v>
      </c>
      <c r="J56" s="11">
        <f t="shared" si="6"/>
        <v>82.98</v>
      </c>
      <c r="K56" s="11">
        <f t="shared" si="7"/>
        <v>49.79</v>
      </c>
      <c r="L56" s="19">
        <f t="shared" si="8"/>
        <v>80.39</v>
      </c>
      <c r="M56" s="8">
        <f t="shared" si="4"/>
        <v>52</v>
      </c>
      <c r="N56" s="12"/>
      <c r="O56" s="12"/>
    </row>
    <row r="57" spans="1:15" s="21" customFormat="1" ht="24" customHeight="1">
      <c r="A57" s="7">
        <v>20160829</v>
      </c>
      <c r="B57" s="7">
        <v>7</v>
      </c>
      <c r="C57" s="7">
        <v>51</v>
      </c>
      <c r="D57" s="10" t="s">
        <v>131</v>
      </c>
      <c r="E57" s="10" t="s">
        <v>15</v>
      </c>
      <c r="F57" s="10">
        <v>73.5</v>
      </c>
      <c r="G57" s="11">
        <f t="shared" si="5"/>
        <v>29.4</v>
      </c>
      <c r="H57" s="8">
        <v>85.86</v>
      </c>
      <c r="I57" s="23">
        <v>0.9886</v>
      </c>
      <c r="J57" s="11">
        <f t="shared" si="6"/>
        <v>84.88</v>
      </c>
      <c r="K57" s="11">
        <f t="shared" si="7"/>
        <v>50.93</v>
      </c>
      <c r="L57" s="19">
        <f t="shared" si="8"/>
        <v>80.33</v>
      </c>
      <c r="M57" s="8">
        <f t="shared" si="4"/>
        <v>53</v>
      </c>
      <c r="N57" s="12"/>
      <c r="O57" s="12"/>
    </row>
    <row r="58" spans="1:15" s="21" customFormat="1" ht="24" customHeight="1">
      <c r="A58" s="7">
        <v>20161603</v>
      </c>
      <c r="B58" s="7">
        <v>8</v>
      </c>
      <c r="C58" s="7">
        <v>64</v>
      </c>
      <c r="D58" s="10" t="s">
        <v>185</v>
      </c>
      <c r="E58" s="10" t="s">
        <v>15</v>
      </c>
      <c r="F58" s="10">
        <v>76</v>
      </c>
      <c r="G58" s="11">
        <f t="shared" si="5"/>
        <v>30.4</v>
      </c>
      <c r="H58" s="8">
        <v>82.76</v>
      </c>
      <c r="I58" s="23">
        <v>1.0026</v>
      </c>
      <c r="J58" s="11">
        <f t="shared" si="6"/>
        <v>82.98</v>
      </c>
      <c r="K58" s="11">
        <f t="shared" si="7"/>
        <v>49.79</v>
      </c>
      <c r="L58" s="19">
        <f t="shared" si="8"/>
        <v>80.19</v>
      </c>
      <c r="M58" s="8">
        <f t="shared" si="4"/>
        <v>54</v>
      </c>
      <c r="N58" s="12"/>
      <c r="O58" s="12"/>
    </row>
    <row r="59" spans="1:15" s="21" customFormat="1" ht="24" customHeight="1">
      <c r="A59" s="7">
        <v>20160921</v>
      </c>
      <c r="B59" s="7">
        <v>7</v>
      </c>
      <c r="C59" s="7">
        <v>37</v>
      </c>
      <c r="D59" s="10" t="s">
        <v>139</v>
      </c>
      <c r="E59" s="10" t="s">
        <v>15</v>
      </c>
      <c r="F59" s="10">
        <v>79.5</v>
      </c>
      <c r="G59" s="11">
        <f t="shared" si="5"/>
        <v>31.8</v>
      </c>
      <c r="H59" s="8">
        <v>81.28</v>
      </c>
      <c r="I59" s="23">
        <v>0.9886</v>
      </c>
      <c r="J59" s="11">
        <f t="shared" si="6"/>
        <v>80.35</v>
      </c>
      <c r="K59" s="11">
        <f t="shared" si="7"/>
        <v>48.21</v>
      </c>
      <c r="L59" s="19">
        <f t="shared" si="8"/>
        <v>80.01</v>
      </c>
      <c r="M59" s="8">
        <f t="shared" si="4"/>
        <v>55</v>
      </c>
      <c r="N59" s="12"/>
      <c r="O59" s="12"/>
    </row>
    <row r="60" spans="1:15" s="21" customFormat="1" ht="24" customHeight="1">
      <c r="A60" s="7">
        <v>20161722</v>
      </c>
      <c r="B60" s="7">
        <v>7</v>
      </c>
      <c r="C60" s="7">
        <v>47</v>
      </c>
      <c r="D60" s="10" t="s">
        <v>195</v>
      </c>
      <c r="E60" s="10" t="s">
        <v>24</v>
      </c>
      <c r="F60" s="10">
        <v>74.5</v>
      </c>
      <c r="G60" s="11">
        <f t="shared" si="5"/>
        <v>29.8</v>
      </c>
      <c r="H60" s="8">
        <v>84.58</v>
      </c>
      <c r="I60" s="23">
        <v>0.9886</v>
      </c>
      <c r="J60" s="11">
        <f t="shared" si="6"/>
        <v>83.62</v>
      </c>
      <c r="K60" s="11">
        <f t="shared" si="7"/>
        <v>50.17</v>
      </c>
      <c r="L60" s="19">
        <f t="shared" si="8"/>
        <v>79.97</v>
      </c>
      <c r="M60" s="8">
        <f t="shared" si="4"/>
        <v>56</v>
      </c>
      <c r="N60" s="12"/>
      <c r="O60" s="12"/>
    </row>
    <row r="61" spans="1:15" s="21" customFormat="1" ht="24" customHeight="1">
      <c r="A61" s="7">
        <v>20161005</v>
      </c>
      <c r="B61" s="7">
        <v>9</v>
      </c>
      <c r="C61" s="7">
        <v>28</v>
      </c>
      <c r="D61" s="10" t="s">
        <v>147</v>
      </c>
      <c r="E61" s="10" t="s">
        <v>15</v>
      </c>
      <c r="F61" s="10">
        <v>79</v>
      </c>
      <c r="G61" s="11">
        <f t="shared" si="5"/>
        <v>31.6</v>
      </c>
      <c r="H61" s="8">
        <v>79.8</v>
      </c>
      <c r="I61" s="23">
        <v>1.0099</v>
      </c>
      <c r="J61" s="11">
        <f t="shared" si="6"/>
        <v>80.59</v>
      </c>
      <c r="K61" s="11">
        <f t="shared" si="7"/>
        <v>48.35</v>
      </c>
      <c r="L61" s="19">
        <f t="shared" si="8"/>
        <v>79.95</v>
      </c>
      <c r="M61" s="8">
        <f t="shared" si="4"/>
        <v>57</v>
      </c>
      <c r="N61" s="12"/>
      <c r="O61" s="12"/>
    </row>
    <row r="62" spans="1:15" s="21" customFormat="1" ht="24" customHeight="1">
      <c r="A62" s="7">
        <v>20161127</v>
      </c>
      <c r="B62" s="7">
        <v>7</v>
      </c>
      <c r="C62" s="7">
        <v>68</v>
      </c>
      <c r="D62" s="10" t="s">
        <v>157</v>
      </c>
      <c r="E62" s="10" t="s">
        <v>15</v>
      </c>
      <c r="F62" s="10">
        <v>74.5</v>
      </c>
      <c r="G62" s="11">
        <f t="shared" si="5"/>
        <v>29.8</v>
      </c>
      <c r="H62" s="8">
        <v>84.1</v>
      </c>
      <c r="I62" s="23">
        <v>0.9886</v>
      </c>
      <c r="J62" s="11">
        <f t="shared" si="6"/>
        <v>83.14</v>
      </c>
      <c r="K62" s="11">
        <f t="shared" si="7"/>
        <v>49.88</v>
      </c>
      <c r="L62" s="19">
        <f t="shared" si="8"/>
        <v>79.68</v>
      </c>
      <c r="M62" s="8">
        <f t="shared" si="4"/>
        <v>58</v>
      </c>
      <c r="N62" s="12"/>
      <c r="O62" s="12"/>
    </row>
    <row r="63" spans="1:15" s="21" customFormat="1" ht="24" customHeight="1">
      <c r="A63" s="7">
        <v>20160925</v>
      </c>
      <c r="B63" s="7">
        <v>9</v>
      </c>
      <c r="C63" s="7">
        <v>65</v>
      </c>
      <c r="D63" s="10" t="s">
        <v>141</v>
      </c>
      <c r="E63" s="10" t="s">
        <v>15</v>
      </c>
      <c r="F63" s="10">
        <v>81</v>
      </c>
      <c r="G63" s="11">
        <f t="shared" si="5"/>
        <v>32.4</v>
      </c>
      <c r="H63" s="8">
        <v>77.74</v>
      </c>
      <c r="I63" s="23">
        <v>1.0099</v>
      </c>
      <c r="J63" s="11">
        <f t="shared" si="6"/>
        <v>78.51</v>
      </c>
      <c r="K63" s="11">
        <f t="shared" si="7"/>
        <v>47.11</v>
      </c>
      <c r="L63" s="19">
        <f t="shared" si="8"/>
        <v>79.51</v>
      </c>
      <c r="M63" s="8">
        <f t="shared" si="4"/>
        <v>59</v>
      </c>
      <c r="N63" s="12"/>
      <c r="O63" s="12"/>
    </row>
    <row r="64" spans="1:15" s="21" customFormat="1" ht="24" customHeight="1">
      <c r="A64" s="7">
        <v>20161512</v>
      </c>
      <c r="B64" s="7">
        <v>8</v>
      </c>
      <c r="C64" s="7">
        <v>30</v>
      </c>
      <c r="D64" s="10" t="s">
        <v>182</v>
      </c>
      <c r="E64" s="10" t="s">
        <v>15</v>
      </c>
      <c r="F64" s="10">
        <v>76.5</v>
      </c>
      <c r="G64" s="11">
        <f t="shared" si="5"/>
        <v>30.6</v>
      </c>
      <c r="H64" s="8">
        <v>81.24</v>
      </c>
      <c r="I64" s="23">
        <v>1.0026</v>
      </c>
      <c r="J64" s="11">
        <f t="shared" si="6"/>
        <v>81.45</v>
      </c>
      <c r="K64" s="11">
        <f t="shared" si="7"/>
        <v>48.87</v>
      </c>
      <c r="L64" s="19">
        <f t="shared" si="8"/>
        <v>79.47</v>
      </c>
      <c r="M64" s="8">
        <f t="shared" si="4"/>
        <v>60</v>
      </c>
      <c r="N64" s="12"/>
      <c r="O64" s="12"/>
    </row>
    <row r="65" spans="1:15" s="21" customFormat="1" ht="24" customHeight="1">
      <c r="A65" s="7">
        <v>20160901</v>
      </c>
      <c r="B65" s="7">
        <v>9</v>
      </c>
      <c r="C65" s="7">
        <v>43</v>
      </c>
      <c r="D65" s="10" t="s">
        <v>132</v>
      </c>
      <c r="E65" s="10" t="s">
        <v>15</v>
      </c>
      <c r="F65" s="10">
        <v>76</v>
      </c>
      <c r="G65" s="11">
        <f t="shared" si="5"/>
        <v>30.4</v>
      </c>
      <c r="H65" s="8">
        <v>80.94</v>
      </c>
      <c r="I65" s="23">
        <v>1.0099</v>
      </c>
      <c r="J65" s="11">
        <f t="shared" si="6"/>
        <v>81.74</v>
      </c>
      <c r="K65" s="11">
        <f t="shared" si="7"/>
        <v>49.04</v>
      </c>
      <c r="L65" s="19">
        <f t="shared" si="8"/>
        <v>79.44</v>
      </c>
      <c r="M65" s="8">
        <f t="shared" si="4"/>
        <v>61</v>
      </c>
      <c r="N65" s="12"/>
      <c r="O65" s="12"/>
    </row>
    <row r="66" spans="1:15" s="21" customFormat="1" ht="24" customHeight="1">
      <c r="A66" s="7">
        <v>20160929</v>
      </c>
      <c r="B66" s="7">
        <v>7</v>
      </c>
      <c r="C66" s="7">
        <v>55</v>
      </c>
      <c r="D66" s="10" t="s">
        <v>144</v>
      </c>
      <c r="E66" s="10" t="s">
        <v>15</v>
      </c>
      <c r="F66" s="10">
        <v>73</v>
      </c>
      <c r="G66" s="11">
        <f t="shared" si="5"/>
        <v>29.2</v>
      </c>
      <c r="H66" s="8">
        <v>84.34</v>
      </c>
      <c r="I66" s="23">
        <v>0.9886</v>
      </c>
      <c r="J66" s="11">
        <f t="shared" si="6"/>
        <v>83.38</v>
      </c>
      <c r="K66" s="11">
        <f t="shared" si="7"/>
        <v>50.03</v>
      </c>
      <c r="L66" s="19">
        <f t="shared" si="8"/>
        <v>79.23</v>
      </c>
      <c r="M66" s="8">
        <f t="shared" si="4"/>
        <v>62</v>
      </c>
      <c r="N66" s="12"/>
      <c r="O66" s="12"/>
    </row>
    <row r="67" spans="1:15" s="21" customFormat="1" ht="24" customHeight="1">
      <c r="A67" s="7">
        <v>20160903</v>
      </c>
      <c r="B67" s="7">
        <v>8</v>
      </c>
      <c r="C67" s="7">
        <v>34</v>
      </c>
      <c r="D67" s="10" t="s">
        <v>133</v>
      </c>
      <c r="E67" s="10" t="s">
        <v>15</v>
      </c>
      <c r="F67" s="10">
        <v>75.5</v>
      </c>
      <c r="G67" s="11">
        <f t="shared" si="5"/>
        <v>30.2</v>
      </c>
      <c r="H67" s="8">
        <v>81.34</v>
      </c>
      <c r="I67" s="23">
        <v>1.0026</v>
      </c>
      <c r="J67" s="11">
        <f t="shared" si="6"/>
        <v>81.55</v>
      </c>
      <c r="K67" s="11">
        <f t="shared" si="7"/>
        <v>48.93</v>
      </c>
      <c r="L67" s="19">
        <f t="shared" si="8"/>
        <v>79.13</v>
      </c>
      <c r="M67" s="8">
        <f t="shared" si="4"/>
        <v>63</v>
      </c>
      <c r="N67" s="12"/>
      <c r="O67" s="12"/>
    </row>
    <row r="68" spans="1:15" s="21" customFormat="1" ht="24" customHeight="1">
      <c r="A68" s="7">
        <v>20160906</v>
      </c>
      <c r="B68" s="7">
        <v>8</v>
      </c>
      <c r="C68" s="7">
        <v>54</v>
      </c>
      <c r="D68" s="10" t="s">
        <v>134</v>
      </c>
      <c r="E68" s="10" t="s">
        <v>15</v>
      </c>
      <c r="F68" s="10">
        <v>74.5</v>
      </c>
      <c r="G68" s="11">
        <f t="shared" si="5"/>
        <v>29.8</v>
      </c>
      <c r="H68" s="8">
        <v>81.3</v>
      </c>
      <c r="I68" s="23">
        <v>1.0026</v>
      </c>
      <c r="J68" s="11">
        <f t="shared" si="6"/>
        <v>81.51</v>
      </c>
      <c r="K68" s="11">
        <f t="shared" si="7"/>
        <v>48.91</v>
      </c>
      <c r="L68" s="19">
        <f t="shared" si="8"/>
        <v>78.71</v>
      </c>
      <c r="M68" s="8">
        <f t="shared" si="4"/>
        <v>64</v>
      </c>
      <c r="N68" s="12"/>
      <c r="O68" s="12"/>
    </row>
    <row r="69" spans="1:15" s="21" customFormat="1" ht="24" customHeight="1">
      <c r="A69" s="7">
        <v>20161001</v>
      </c>
      <c r="B69" s="7">
        <v>9</v>
      </c>
      <c r="C69" s="7">
        <v>36</v>
      </c>
      <c r="D69" s="10" t="s">
        <v>145</v>
      </c>
      <c r="E69" s="10" t="s">
        <v>15</v>
      </c>
      <c r="F69" s="10">
        <v>74</v>
      </c>
      <c r="G69" s="11">
        <f aca="true" t="shared" si="9" ref="G69:G81">F69*0.4</f>
        <v>29.6</v>
      </c>
      <c r="H69" s="8">
        <v>80.96</v>
      </c>
      <c r="I69" s="23">
        <v>1.0099</v>
      </c>
      <c r="J69" s="11">
        <f aca="true" t="shared" si="10" ref="J69:J81">H69*I69</f>
        <v>81.76</v>
      </c>
      <c r="K69" s="11">
        <f aca="true" t="shared" si="11" ref="K69:K81">J69*0.6</f>
        <v>49.06</v>
      </c>
      <c r="L69" s="19">
        <f aca="true" t="shared" si="12" ref="L69:L81">G69+K69</f>
        <v>78.66</v>
      </c>
      <c r="M69" s="8">
        <f t="shared" si="4"/>
        <v>65</v>
      </c>
      <c r="N69" s="12"/>
      <c r="O69" s="12"/>
    </row>
    <row r="70" spans="1:15" s="21" customFormat="1" ht="24" customHeight="1">
      <c r="A70" s="7">
        <v>20161508</v>
      </c>
      <c r="B70" s="7">
        <v>8</v>
      </c>
      <c r="C70" s="7">
        <v>49</v>
      </c>
      <c r="D70" s="10" t="s">
        <v>180</v>
      </c>
      <c r="E70" s="10" t="s">
        <v>15</v>
      </c>
      <c r="F70" s="10">
        <v>74</v>
      </c>
      <c r="G70" s="11">
        <f t="shared" si="9"/>
        <v>29.6</v>
      </c>
      <c r="H70" s="8">
        <v>81.5</v>
      </c>
      <c r="I70" s="23">
        <v>1.0026</v>
      </c>
      <c r="J70" s="11">
        <f t="shared" si="10"/>
        <v>81.71</v>
      </c>
      <c r="K70" s="11">
        <f t="shared" si="11"/>
        <v>49.03</v>
      </c>
      <c r="L70" s="19">
        <f t="shared" si="12"/>
        <v>78.63</v>
      </c>
      <c r="M70" s="8">
        <f t="shared" si="4"/>
        <v>66</v>
      </c>
      <c r="N70" s="12"/>
      <c r="O70" s="12"/>
    </row>
    <row r="71" spans="1:15" s="21" customFormat="1" ht="24" customHeight="1">
      <c r="A71" s="7">
        <v>20161117</v>
      </c>
      <c r="B71" s="7">
        <v>9</v>
      </c>
      <c r="C71" s="7">
        <v>24</v>
      </c>
      <c r="D71" s="10" t="s">
        <v>155</v>
      </c>
      <c r="E71" s="10" t="s">
        <v>15</v>
      </c>
      <c r="F71" s="10">
        <v>75</v>
      </c>
      <c r="G71" s="11">
        <f t="shared" si="9"/>
        <v>30</v>
      </c>
      <c r="H71" s="8">
        <v>80.04</v>
      </c>
      <c r="I71" s="23">
        <v>1.0099</v>
      </c>
      <c r="J71" s="11">
        <f t="shared" si="10"/>
        <v>80.83</v>
      </c>
      <c r="K71" s="11">
        <f t="shared" si="11"/>
        <v>48.5</v>
      </c>
      <c r="L71" s="19">
        <f t="shared" si="12"/>
        <v>78.5</v>
      </c>
      <c r="M71" s="8">
        <f aca="true" t="shared" si="13" ref="M71:M81">RANK(L71,L$5:L$81)</f>
        <v>67</v>
      </c>
      <c r="N71" s="12"/>
      <c r="O71" s="12"/>
    </row>
    <row r="72" spans="1:15" s="21" customFormat="1" ht="24" customHeight="1">
      <c r="A72" s="7">
        <v>20161211</v>
      </c>
      <c r="B72" s="7">
        <v>9</v>
      </c>
      <c r="C72" s="7">
        <v>69</v>
      </c>
      <c r="D72" s="10" t="s">
        <v>161</v>
      </c>
      <c r="E72" s="10" t="s">
        <v>15</v>
      </c>
      <c r="F72" s="10">
        <v>77</v>
      </c>
      <c r="G72" s="11">
        <f t="shared" si="9"/>
        <v>30.8</v>
      </c>
      <c r="H72" s="8">
        <v>78.26</v>
      </c>
      <c r="I72" s="23">
        <v>1.0099</v>
      </c>
      <c r="J72" s="11">
        <f t="shared" si="10"/>
        <v>79.03</v>
      </c>
      <c r="K72" s="11">
        <f t="shared" si="11"/>
        <v>47.42</v>
      </c>
      <c r="L72" s="19">
        <f t="shared" si="12"/>
        <v>78.22</v>
      </c>
      <c r="M72" s="8">
        <f t="shared" si="13"/>
        <v>68</v>
      </c>
      <c r="N72" s="12"/>
      <c r="O72" s="12"/>
    </row>
    <row r="73" spans="1:15" s="21" customFormat="1" ht="24" customHeight="1">
      <c r="A73" s="7">
        <v>20161901</v>
      </c>
      <c r="B73" s="7">
        <v>7</v>
      </c>
      <c r="C73" s="7">
        <v>18</v>
      </c>
      <c r="D73" s="10" t="s">
        <v>199</v>
      </c>
      <c r="E73" s="10" t="s">
        <v>15</v>
      </c>
      <c r="F73" s="10">
        <v>73.5</v>
      </c>
      <c r="G73" s="11">
        <f t="shared" si="9"/>
        <v>29.4</v>
      </c>
      <c r="H73" s="8">
        <v>82</v>
      </c>
      <c r="I73" s="23">
        <v>0.9886</v>
      </c>
      <c r="J73" s="11">
        <f t="shared" si="10"/>
        <v>81.07</v>
      </c>
      <c r="K73" s="11">
        <f t="shared" si="11"/>
        <v>48.64</v>
      </c>
      <c r="L73" s="19">
        <f t="shared" si="12"/>
        <v>78.04</v>
      </c>
      <c r="M73" s="8">
        <f t="shared" si="13"/>
        <v>69</v>
      </c>
      <c r="N73" s="12"/>
      <c r="O73" s="12"/>
    </row>
    <row r="74" spans="1:15" s="21" customFormat="1" ht="24" customHeight="1">
      <c r="A74" s="7">
        <v>20161209</v>
      </c>
      <c r="B74" s="7">
        <v>7</v>
      </c>
      <c r="C74" s="7">
        <v>13</v>
      </c>
      <c r="D74" s="10" t="s">
        <v>160</v>
      </c>
      <c r="E74" s="10" t="s">
        <v>15</v>
      </c>
      <c r="F74" s="10">
        <v>74.5</v>
      </c>
      <c r="G74" s="11">
        <f t="shared" si="9"/>
        <v>29.8</v>
      </c>
      <c r="H74" s="8">
        <v>80.96</v>
      </c>
      <c r="I74" s="23">
        <v>0.9886</v>
      </c>
      <c r="J74" s="11">
        <f t="shared" si="10"/>
        <v>80.04</v>
      </c>
      <c r="K74" s="11">
        <f t="shared" si="11"/>
        <v>48.02</v>
      </c>
      <c r="L74" s="19">
        <f t="shared" si="12"/>
        <v>77.82</v>
      </c>
      <c r="M74" s="8">
        <f t="shared" si="13"/>
        <v>70</v>
      </c>
      <c r="N74" s="12"/>
      <c r="O74" s="12"/>
    </row>
    <row r="75" spans="1:15" s="21" customFormat="1" ht="24" customHeight="1">
      <c r="A75" s="7">
        <v>20161320</v>
      </c>
      <c r="B75" s="7">
        <v>7</v>
      </c>
      <c r="C75" s="7">
        <v>35</v>
      </c>
      <c r="D75" s="10" t="s">
        <v>171</v>
      </c>
      <c r="E75" s="10" t="s">
        <v>15</v>
      </c>
      <c r="F75" s="10">
        <v>75.5</v>
      </c>
      <c r="G75" s="11">
        <f t="shared" si="9"/>
        <v>30.2</v>
      </c>
      <c r="H75" s="8">
        <v>79.58</v>
      </c>
      <c r="I75" s="23">
        <v>0.9886</v>
      </c>
      <c r="J75" s="11">
        <f t="shared" si="10"/>
        <v>78.67</v>
      </c>
      <c r="K75" s="11">
        <f t="shared" si="11"/>
        <v>47.2</v>
      </c>
      <c r="L75" s="19">
        <f t="shared" si="12"/>
        <v>77.4</v>
      </c>
      <c r="M75" s="8">
        <f t="shared" si="13"/>
        <v>71</v>
      </c>
      <c r="N75" s="12"/>
      <c r="O75" s="12"/>
    </row>
    <row r="76" spans="1:15" s="21" customFormat="1" ht="24" customHeight="1">
      <c r="A76" s="7">
        <v>20161128</v>
      </c>
      <c r="B76" s="7">
        <v>8</v>
      </c>
      <c r="C76" s="7">
        <v>29</v>
      </c>
      <c r="D76" s="10" t="s">
        <v>158</v>
      </c>
      <c r="E76" s="10" t="s">
        <v>15</v>
      </c>
      <c r="F76" s="10">
        <v>74</v>
      </c>
      <c r="G76" s="11">
        <f t="shared" si="9"/>
        <v>29.6</v>
      </c>
      <c r="H76" s="8">
        <v>79.42</v>
      </c>
      <c r="I76" s="23">
        <v>1.0026</v>
      </c>
      <c r="J76" s="11">
        <f t="shared" si="10"/>
        <v>79.63</v>
      </c>
      <c r="K76" s="11">
        <f t="shared" si="11"/>
        <v>47.78</v>
      </c>
      <c r="L76" s="19">
        <f t="shared" si="12"/>
        <v>77.38</v>
      </c>
      <c r="M76" s="8">
        <f t="shared" si="13"/>
        <v>72</v>
      </c>
      <c r="N76" s="12"/>
      <c r="O76" s="12"/>
    </row>
    <row r="77" spans="1:15" s="21" customFormat="1" ht="24" customHeight="1">
      <c r="A77" s="7">
        <v>20161013</v>
      </c>
      <c r="B77" s="7">
        <v>8</v>
      </c>
      <c r="C77" s="7">
        <v>71</v>
      </c>
      <c r="D77" s="10" t="s">
        <v>151</v>
      </c>
      <c r="E77" s="10" t="s">
        <v>15</v>
      </c>
      <c r="F77" s="10">
        <v>77</v>
      </c>
      <c r="G77" s="11">
        <f t="shared" si="9"/>
        <v>30.8</v>
      </c>
      <c r="H77" s="8">
        <v>76.6</v>
      </c>
      <c r="I77" s="23">
        <v>1.0026</v>
      </c>
      <c r="J77" s="11">
        <f t="shared" si="10"/>
        <v>76.8</v>
      </c>
      <c r="K77" s="11">
        <f t="shared" si="11"/>
        <v>46.08</v>
      </c>
      <c r="L77" s="19">
        <f t="shared" si="12"/>
        <v>76.88</v>
      </c>
      <c r="M77" s="8">
        <f t="shared" si="13"/>
        <v>73</v>
      </c>
      <c r="N77" s="12"/>
      <c r="O77" s="12"/>
    </row>
    <row r="78" spans="1:15" s="21" customFormat="1" ht="24" customHeight="1">
      <c r="A78" s="7">
        <v>20160926</v>
      </c>
      <c r="B78" s="7">
        <v>9</v>
      </c>
      <c r="C78" s="7">
        <v>17</v>
      </c>
      <c r="D78" s="10" t="s">
        <v>142</v>
      </c>
      <c r="E78" s="10" t="s">
        <v>15</v>
      </c>
      <c r="F78" s="10">
        <v>77.5</v>
      </c>
      <c r="G78" s="11">
        <f t="shared" si="9"/>
        <v>31</v>
      </c>
      <c r="H78" s="8">
        <v>75.64</v>
      </c>
      <c r="I78" s="23">
        <v>1.0099</v>
      </c>
      <c r="J78" s="11">
        <f t="shared" si="10"/>
        <v>76.39</v>
      </c>
      <c r="K78" s="11">
        <f t="shared" si="11"/>
        <v>45.83</v>
      </c>
      <c r="L78" s="19">
        <f t="shared" si="12"/>
        <v>76.83</v>
      </c>
      <c r="M78" s="8">
        <f t="shared" si="13"/>
        <v>74</v>
      </c>
      <c r="N78" s="12"/>
      <c r="O78" s="12"/>
    </row>
    <row r="79" spans="1:15" s="21" customFormat="1" ht="24" customHeight="1">
      <c r="A79" s="7">
        <v>20161002</v>
      </c>
      <c r="B79" s="7">
        <v>9</v>
      </c>
      <c r="C79" s="7">
        <v>33</v>
      </c>
      <c r="D79" s="10" t="s">
        <v>146</v>
      </c>
      <c r="E79" s="10" t="s">
        <v>15</v>
      </c>
      <c r="F79" s="10">
        <v>78.5</v>
      </c>
      <c r="G79" s="11">
        <f t="shared" si="9"/>
        <v>31.4</v>
      </c>
      <c r="H79" s="8">
        <v>74.7</v>
      </c>
      <c r="I79" s="23">
        <v>1.0099</v>
      </c>
      <c r="J79" s="11">
        <f t="shared" si="10"/>
        <v>75.44</v>
      </c>
      <c r="K79" s="11">
        <f t="shared" si="11"/>
        <v>45.26</v>
      </c>
      <c r="L79" s="19">
        <f t="shared" si="12"/>
        <v>76.66</v>
      </c>
      <c r="M79" s="8">
        <f t="shared" si="13"/>
        <v>75</v>
      </c>
      <c r="N79" s="12"/>
      <c r="O79" s="12"/>
    </row>
    <row r="80" spans="1:15" s="21" customFormat="1" ht="24" customHeight="1">
      <c r="A80" s="7">
        <v>20161012</v>
      </c>
      <c r="B80" s="7">
        <v>9</v>
      </c>
      <c r="C80" s="7">
        <v>19</v>
      </c>
      <c r="D80" s="10" t="s">
        <v>150</v>
      </c>
      <c r="E80" s="10" t="s">
        <v>15</v>
      </c>
      <c r="F80" s="10">
        <v>73</v>
      </c>
      <c r="G80" s="11">
        <f t="shared" si="9"/>
        <v>29.2</v>
      </c>
      <c r="H80" s="8">
        <v>77.76</v>
      </c>
      <c r="I80" s="23">
        <v>1.0099</v>
      </c>
      <c r="J80" s="11">
        <f t="shared" si="10"/>
        <v>78.53</v>
      </c>
      <c r="K80" s="11">
        <f t="shared" si="11"/>
        <v>47.12</v>
      </c>
      <c r="L80" s="19">
        <f t="shared" si="12"/>
        <v>76.32</v>
      </c>
      <c r="M80" s="8">
        <f t="shared" si="13"/>
        <v>76</v>
      </c>
      <c r="N80" s="12"/>
      <c r="O80" s="12"/>
    </row>
    <row r="81" spans="1:15" s="21" customFormat="1" ht="24" customHeight="1">
      <c r="A81" s="7">
        <v>20161606</v>
      </c>
      <c r="B81" s="7">
        <v>9</v>
      </c>
      <c r="C81" s="7">
        <v>67</v>
      </c>
      <c r="D81" s="10" t="s">
        <v>188</v>
      </c>
      <c r="E81" s="10" t="s">
        <v>24</v>
      </c>
      <c r="F81" s="10">
        <v>75.5</v>
      </c>
      <c r="G81" s="11">
        <f t="shared" si="9"/>
        <v>30.2</v>
      </c>
      <c r="H81" s="8">
        <v>75.4</v>
      </c>
      <c r="I81" s="23">
        <v>1.0099</v>
      </c>
      <c r="J81" s="11">
        <f t="shared" si="10"/>
        <v>76.15</v>
      </c>
      <c r="K81" s="11">
        <f t="shared" si="11"/>
        <v>45.69</v>
      </c>
      <c r="L81" s="19">
        <f t="shared" si="12"/>
        <v>75.89</v>
      </c>
      <c r="M81" s="8">
        <f t="shared" si="13"/>
        <v>77</v>
      </c>
      <c r="N81" s="12"/>
      <c r="O81" s="12"/>
    </row>
    <row r="82" spans="1:15" ht="44.25" customHeight="1">
      <c r="A82" s="34" t="s">
        <v>395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</sheetData>
  <sheetProtection/>
  <mergeCells count="15">
    <mergeCell ref="F3:G3"/>
    <mergeCell ref="A3:A4"/>
    <mergeCell ref="B3:B4"/>
    <mergeCell ref="C3:C4"/>
    <mergeCell ref="E3:E4"/>
    <mergeCell ref="E2:G2"/>
    <mergeCell ref="A82:O82"/>
    <mergeCell ref="O3:O4"/>
    <mergeCell ref="A1:O1"/>
    <mergeCell ref="A2:D2"/>
    <mergeCell ref="L3:L4"/>
    <mergeCell ref="M3:M4"/>
    <mergeCell ref="N3:N4"/>
    <mergeCell ref="D3:D4"/>
    <mergeCell ref="H3:K3"/>
  </mergeCells>
  <printOptions/>
  <pageMargins left="0.75" right="0.32" top="0.56" bottom="0.56" header="0.51" footer="0.51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7">
      <selection activeCell="A1" sqref="A1:M1"/>
    </sheetView>
  </sheetViews>
  <sheetFormatPr defaultColWidth="9.00390625" defaultRowHeight="24" customHeight="1"/>
  <cols>
    <col min="1" max="1" width="11.625" style="2" customWidth="1"/>
    <col min="2" max="2" width="8.25390625" style="1" customWidth="1"/>
    <col min="3" max="3" width="8.00390625" style="1" customWidth="1"/>
    <col min="4" max="4" width="9.375" style="1" customWidth="1"/>
    <col min="5" max="5" width="6.50390625" style="1" customWidth="1"/>
    <col min="6" max="6" width="10.125" style="1" customWidth="1"/>
    <col min="7" max="7" width="12.50390625" style="1" customWidth="1"/>
    <col min="8" max="8" width="10.375" style="2" customWidth="1"/>
    <col min="9" max="9" width="12.375" style="2" customWidth="1"/>
    <col min="10" max="10" width="9.50390625" style="2" customWidth="1"/>
    <col min="11" max="11" width="6.375" style="2" customWidth="1"/>
    <col min="12" max="12" width="9.50390625" style="2" customWidth="1"/>
    <col min="13" max="13" width="6.50390625" style="2" customWidth="1"/>
    <col min="14" max="16384" width="9.00390625" style="2" customWidth="1"/>
  </cols>
  <sheetData>
    <row r="1" spans="1:13" ht="33.75" customHeight="1">
      <c r="A1" s="26" t="s">
        <v>436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4" customHeight="1">
      <c r="A2" s="24" t="s">
        <v>374</v>
      </c>
      <c r="B2" s="24"/>
      <c r="C2" s="24"/>
      <c r="D2" s="14"/>
      <c r="E2" s="24" t="s">
        <v>385</v>
      </c>
      <c r="F2" s="24"/>
      <c r="G2" s="24"/>
      <c r="H2" s="17"/>
      <c r="I2" s="17"/>
      <c r="J2" s="17"/>
      <c r="K2" s="17"/>
      <c r="L2" s="17"/>
      <c r="M2" s="17"/>
    </row>
    <row r="3" spans="1:13" s="20" customFormat="1" ht="21" customHeight="1">
      <c r="A3" s="25" t="s">
        <v>426</v>
      </c>
      <c r="B3" s="25" t="s">
        <v>8</v>
      </c>
      <c r="C3" s="25" t="s">
        <v>9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20" customFormat="1" ht="24" customHeight="1">
      <c r="A4" s="27"/>
      <c r="B4" s="27"/>
      <c r="C4" s="27"/>
      <c r="D4" s="27"/>
      <c r="E4" s="27"/>
      <c r="F4" s="7" t="s">
        <v>11</v>
      </c>
      <c r="G4" s="9" t="s">
        <v>432</v>
      </c>
      <c r="H4" s="7" t="s">
        <v>12</v>
      </c>
      <c r="I4" s="7" t="s">
        <v>408</v>
      </c>
      <c r="J4" s="25"/>
      <c r="K4" s="25"/>
      <c r="L4" s="25"/>
      <c r="M4" s="25"/>
    </row>
    <row r="5" spans="1:13" s="21" customFormat="1" ht="24" customHeight="1">
      <c r="A5" s="7">
        <v>20162104</v>
      </c>
      <c r="B5" s="7">
        <v>10</v>
      </c>
      <c r="C5" s="7">
        <v>10</v>
      </c>
      <c r="D5" s="10" t="s">
        <v>216</v>
      </c>
      <c r="E5" s="10" t="s">
        <v>15</v>
      </c>
      <c r="F5" s="10">
        <v>76</v>
      </c>
      <c r="G5" s="11">
        <f aca="true" t="shared" si="0" ref="G5:G33">F5*0.4</f>
        <v>30.4</v>
      </c>
      <c r="H5" s="8">
        <v>95.44</v>
      </c>
      <c r="I5" s="11">
        <f aca="true" t="shared" si="1" ref="I5:I33">H5*0.6</f>
        <v>57.26</v>
      </c>
      <c r="J5" s="19">
        <f aca="true" t="shared" si="2" ref="J5:J33">G5+I5</f>
        <v>87.66</v>
      </c>
      <c r="K5" s="8">
        <f aca="true" t="shared" si="3" ref="K5:K33">RANK(J5,J$5:J$33)</f>
        <v>1</v>
      </c>
      <c r="L5" s="8" t="s">
        <v>382</v>
      </c>
      <c r="M5" s="12"/>
    </row>
    <row r="6" spans="1:13" s="21" customFormat="1" ht="24" customHeight="1">
      <c r="A6" s="7">
        <v>20162024</v>
      </c>
      <c r="B6" s="7">
        <v>10</v>
      </c>
      <c r="C6" s="7">
        <v>26</v>
      </c>
      <c r="D6" s="10" t="s">
        <v>214</v>
      </c>
      <c r="E6" s="10" t="s">
        <v>15</v>
      </c>
      <c r="F6" s="10">
        <v>83</v>
      </c>
      <c r="G6" s="11">
        <f t="shared" si="0"/>
        <v>33.2</v>
      </c>
      <c r="H6" s="8">
        <v>89.18</v>
      </c>
      <c r="I6" s="11">
        <f t="shared" si="1"/>
        <v>53.51</v>
      </c>
      <c r="J6" s="19">
        <f t="shared" si="2"/>
        <v>86.71</v>
      </c>
      <c r="K6" s="8">
        <f t="shared" si="3"/>
        <v>2</v>
      </c>
      <c r="L6" s="8" t="s">
        <v>382</v>
      </c>
      <c r="M6" s="12"/>
    </row>
    <row r="7" spans="1:13" s="21" customFormat="1" ht="24" customHeight="1">
      <c r="A7" s="7">
        <v>20162117</v>
      </c>
      <c r="B7" s="7">
        <v>10</v>
      </c>
      <c r="C7" s="7">
        <v>5</v>
      </c>
      <c r="D7" s="10" t="s">
        <v>218</v>
      </c>
      <c r="E7" s="10" t="s">
        <v>15</v>
      </c>
      <c r="F7" s="10">
        <v>75</v>
      </c>
      <c r="G7" s="11">
        <f t="shared" si="0"/>
        <v>30</v>
      </c>
      <c r="H7" s="8">
        <v>94.16</v>
      </c>
      <c r="I7" s="11">
        <f t="shared" si="1"/>
        <v>56.5</v>
      </c>
      <c r="J7" s="19">
        <f t="shared" si="2"/>
        <v>86.5</v>
      </c>
      <c r="K7" s="8">
        <f t="shared" si="3"/>
        <v>3</v>
      </c>
      <c r="L7" s="8" t="s">
        <v>382</v>
      </c>
      <c r="M7" s="12"/>
    </row>
    <row r="8" spans="1:13" s="21" customFormat="1" ht="24" customHeight="1">
      <c r="A8" s="7">
        <v>20162320</v>
      </c>
      <c r="B8" s="7">
        <v>10</v>
      </c>
      <c r="C8" s="7">
        <v>23</v>
      </c>
      <c r="D8" s="10" t="s">
        <v>234</v>
      </c>
      <c r="E8" s="10" t="s">
        <v>15</v>
      </c>
      <c r="F8" s="10">
        <v>72</v>
      </c>
      <c r="G8" s="11">
        <f t="shared" si="0"/>
        <v>28.8</v>
      </c>
      <c r="H8" s="8">
        <v>95.8</v>
      </c>
      <c r="I8" s="11">
        <f t="shared" si="1"/>
        <v>57.48</v>
      </c>
      <c r="J8" s="19">
        <f t="shared" si="2"/>
        <v>86.28</v>
      </c>
      <c r="K8" s="8">
        <f t="shared" si="3"/>
        <v>4</v>
      </c>
      <c r="L8" s="8" t="s">
        <v>382</v>
      </c>
      <c r="M8" s="12"/>
    </row>
    <row r="9" spans="1:13" s="21" customFormat="1" ht="24" customHeight="1">
      <c r="A9" s="7">
        <v>20162011</v>
      </c>
      <c r="B9" s="7">
        <v>10</v>
      </c>
      <c r="C9" s="7">
        <v>19</v>
      </c>
      <c r="D9" s="10" t="s">
        <v>209</v>
      </c>
      <c r="E9" s="10" t="s">
        <v>15</v>
      </c>
      <c r="F9" s="10">
        <v>73.5</v>
      </c>
      <c r="G9" s="11">
        <f t="shared" si="0"/>
        <v>29.4</v>
      </c>
      <c r="H9" s="8">
        <v>92.84</v>
      </c>
      <c r="I9" s="11">
        <f t="shared" si="1"/>
        <v>55.7</v>
      </c>
      <c r="J9" s="19">
        <f t="shared" si="2"/>
        <v>85.1</v>
      </c>
      <c r="K9" s="8">
        <f t="shared" si="3"/>
        <v>5</v>
      </c>
      <c r="L9" s="8" t="s">
        <v>382</v>
      </c>
      <c r="M9" s="12"/>
    </row>
    <row r="10" spans="1:13" s="21" customFormat="1" ht="24" customHeight="1">
      <c r="A10" s="7">
        <v>20162012</v>
      </c>
      <c r="B10" s="7">
        <v>10</v>
      </c>
      <c r="C10" s="7">
        <v>2</v>
      </c>
      <c r="D10" s="10" t="s">
        <v>210</v>
      </c>
      <c r="E10" s="10" t="s">
        <v>15</v>
      </c>
      <c r="F10" s="10">
        <v>74</v>
      </c>
      <c r="G10" s="11">
        <f t="shared" si="0"/>
        <v>29.6</v>
      </c>
      <c r="H10" s="8">
        <v>92.14</v>
      </c>
      <c r="I10" s="11">
        <f t="shared" si="1"/>
        <v>55.28</v>
      </c>
      <c r="J10" s="19">
        <f t="shared" si="2"/>
        <v>84.88</v>
      </c>
      <c r="K10" s="8">
        <f t="shared" si="3"/>
        <v>6</v>
      </c>
      <c r="L10" s="8" t="s">
        <v>382</v>
      </c>
      <c r="M10" s="12"/>
    </row>
    <row r="11" spans="1:13" s="21" customFormat="1" ht="24" customHeight="1">
      <c r="A11" s="7">
        <v>20162229</v>
      </c>
      <c r="B11" s="7">
        <v>10</v>
      </c>
      <c r="C11" s="7">
        <v>20</v>
      </c>
      <c r="D11" s="10" t="s">
        <v>229</v>
      </c>
      <c r="E11" s="10" t="s">
        <v>15</v>
      </c>
      <c r="F11" s="10">
        <v>73.5</v>
      </c>
      <c r="G11" s="11">
        <f t="shared" si="0"/>
        <v>29.4</v>
      </c>
      <c r="H11" s="8">
        <v>92.46</v>
      </c>
      <c r="I11" s="11">
        <f t="shared" si="1"/>
        <v>55.48</v>
      </c>
      <c r="J11" s="19">
        <f t="shared" si="2"/>
        <v>84.88</v>
      </c>
      <c r="K11" s="8">
        <f t="shared" si="3"/>
        <v>6</v>
      </c>
      <c r="L11" s="8" t="s">
        <v>382</v>
      </c>
      <c r="M11" s="12"/>
    </row>
    <row r="12" spans="1:13" s="21" customFormat="1" ht="24" customHeight="1">
      <c r="A12" s="7">
        <v>20162119</v>
      </c>
      <c r="B12" s="7">
        <v>10</v>
      </c>
      <c r="C12" s="7">
        <v>9</v>
      </c>
      <c r="D12" s="10" t="s">
        <v>220</v>
      </c>
      <c r="E12" s="10" t="s">
        <v>24</v>
      </c>
      <c r="F12" s="10">
        <v>78</v>
      </c>
      <c r="G12" s="11">
        <f t="shared" si="0"/>
        <v>31.2</v>
      </c>
      <c r="H12" s="8">
        <v>87.7</v>
      </c>
      <c r="I12" s="11">
        <f t="shared" si="1"/>
        <v>52.62</v>
      </c>
      <c r="J12" s="19">
        <f t="shared" si="2"/>
        <v>83.82</v>
      </c>
      <c r="K12" s="8">
        <f t="shared" si="3"/>
        <v>8</v>
      </c>
      <c r="L12" s="8" t="s">
        <v>382</v>
      </c>
      <c r="M12" s="12"/>
    </row>
    <row r="13" spans="1:13" s="21" customFormat="1" ht="24" customHeight="1">
      <c r="A13" s="7">
        <v>20162230</v>
      </c>
      <c r="B13" s="7">
        <v>10</v>
      </c>
      <c r="C13" s="7">
        <v>15</v>
      </c>
      <c r="D13" s="10" t="s">
        <v>230</v>
      </c>
      <c r="E13" s="10" t="s">
        <v>15</v>
      </c>
      <c r="F13" s="10">
        <v>72.5</v>
      </c>
      <c r="G13" s="11">
        <f t="shared" si="0"/>
        <v>29</v>
      </c>
      <c r="H13" s="8">
        <v>90.12</v>
      </c>
      <c r="I13" s="11">
        <f t="shared" si="1"/>
        <v>54.07</v>
      </c>
      <c r="J13" s="19">
        <f t="shared" si="2"/>
        <v>83.07</v>
      </c>
      <c r="K13" s="8">
        <f t="shared" si="3"/>
        <v>9</v>
      </c>
      <c r="L13" s="8" t="s">
        <v>382</v>
      </c>
      <c r="M13" s="12"/>
    </row>
    <row r="14" spans="1:13" s="21" customFormat="1" ht="24" customHeight="1">
      <c r="A14" s="7">
        <v>20162227</v>
      </c>
      <c r="B14" s="7">
        <v>10</v>
      </c>
      <c r="C14" s="7">
        <v>13</v>
      </c>
      <c r="D14" s="10" t="s">
        <v>228</v>
      </c>
      <c r="E14" s="10" t="s">
        <v>15</v>
      </c>
      <c r="F14" s="10">
        <v>73.5</v>
      </c>
      <c r="G14" s="11">
        <f t="shared" si="0"/>
        <v>29.4</v>
      </c>
      <c r="H14" s="8">
        <v>88.34</v>
      </c>
      <c r="I14" s="11">
        <f t="shared" si="1"/>
        <v>53</v>
      </c>
      <c r="J14" s="19">
        <f t="shared" si="2"/>
        <v>82.4</v>
      </c>
      <c r="K14" s="8">
        <f t="shared" si="3"/>
        <v>10</v>
      </c>
      <c r="L14" s="8" t="s">
        <v>382</v>
      </c>
      <c r="M14" s="12"/>
    </row>
    <row r="15" spans="1:13" s="21" customFormat="1" ht="24" customHeight="1">
      <c r="A15" s="7">
        <v>20162314</v>
      </c>
      <c r="B15" s="7">
        <v>10</v>
      </c>
      <c r="C15" s="7">
        <v>1</v>
      </c>
      <c r="D15" s="10" t="s">
        <v>233</v>
      </c>
      <c r="E15" s="10" t="s">
        <v>15</v>
      </c>
      <c r="F15" s="10">
        <v>74</v>
      </c>
      <c r="G15" s="11">
        <f t="shared" si="0"/>
        <v>29.6</v>
      </c>
      <c r="H15" s="8">
        <v>87</v>
      </c>
      <c r="I15" s="11">
        <f t="shared" si="1"/>
        <v>52.2</v>
      </c>
      <c r="J15" s="19">
        <f t="shared" si="2"/>
        <v>81.8</v>
      </c>
      <c r="K15" s="8">
        <f t="shared" si="3"/>
        <v>11</v>
      </c>
      <c r="L15" s="8" t="s">
        <v>382</v>
      </c>
      <c r="M15" s="12"/>
    </row>
    <row r="16" spans="1:13" s="21" customFormat="1" ht="24" customHeight="1">
      <c r="A16" s="7">
        <v>20162021</v>
      </c>
      <c r="B16" s="7">
        <v>10</v>
      </c>
      <c r="C16" s="7">
        <v>16</v>
      </c>
      <c r="D16" s="10" t="s">
        <v>213</v>
      </c>
      <c r="E16" s="10" t="s">
        <v>15</v>
      </c>
      <c r="F16" s="10">
        <v>79.5</v>
      </c>
      <c r="G16" s="11">
        <f t="shared" si="0"/>
        <v>31.8</v>
      </c>
      <c r="H16" s="8">
        <v>82.6</v>
      </c>
      <c r="I16" s="11">
        <f t="shared" si="1"/>
        <v>49.56</v>
      </c>
      <c r="J16" s="19">
        <f t="shared" si="2"/>
        <v>81.36</v>
      </c>
      <c r="K16" s="8">
        <f t="shared" si="3"/>
        <v>12</v>
      </c>
      <c r="L16" s="8" t="s">
        <v>382</v>
      </c>
      <c r="M16" s="12"/>
    </row>
    <row r="17" spans="1:13" s="21" customFormat="1" ht="24" customHeight="1">
      <c r="A17" s="7">
        <v>20162306</v>
      </c>
      <c r="B17" s="7">
        <v>10</v>
      </c>
      <c r="C17" s="7">
        <v>12</v>
      </c>
      <c r="D17" s="10" t="s">
        <v>231</v>
      </c>
      <c r="E17" s="10" t="s">
        <v>15</v>
      </c>
      <c r="F17" s="10">
        <v>83</v>
      </c>
      <c r="G17" s="11">
        <f t="shared" si="0"/>
        <v>33.2</v>
      </c>
      <c r="H17" s="8">
        <v>77.14</v>
      </c>
      <c r="I17" s="11">
        <f t="shared" si="1"/>
        <v>46.28</v>
      </c>
      <c r="J17" s="19">
        <f t="shared" si="2"/>
        <v>79.48</v>
      </c>
      <c r="K17" s="8">
        <f t="shared" si="3"/>
        <v>13</v>
      </c>
      <c r="L17" s="8" t="s">
        <v>382</v>
      </c>
      <c r="M17" s="12"/>
    </row>
    <row r="18" spans="1:13" s="21" customFormat="1" ht="24" customHeight="1">
      <c r="A18" s="7">
        <v>20162206</v>
      </c>
      <c r="B18" s="7">
        <v>10</v>
      </c>
      <c r="C18" s="7">
        <v>8</v>
      </c>
      <c r="D18" s="10" t="s">
        <v>223</v>
      </c>
      <c r="E18" s="10" t="s">
        <v>15</v>
      </c>
      <c r="F18" s="10">
        <v>77.5</v>
      </c>
      <c r="G18" s="11">
        <f t="shared" si="0"/>
        <v>31</v>
      </c>
      <c r="H18" s="8">
        <v>79.86</v>
      </c>
      <c r="I18" s="11">
        <f t="shared" si="1"/>
        <v>47.92</v>
      </c>
      <c r="J18" s="19">
        <f t="shared" si="2"/>
        <v>78.92</v>
      </c>
      <c r="K18" s="8">
        <f t="shared" si="3"/>
        <v>14</v>
      </c>
      <c r="L18" s="8" t="s">
        <v>382</v>
      </c>
      <c r="M18" s="12"/>
    </row>
    <row r="19" spans="1:13" s="21" customFormat="1" ht="24" customHeight="1">
      <c r="A19" s="7">
        <v>20162101</v>
      </c>
      <c r="B19" s="7">
        <v>10</v>
      </c>
      <c r="C19" s="7">
        <v>7</v>
      </c>
      <c r="D19" s="10" t="s">
        <v>215</v>
      </c>
      <c r="E19" s="10" t="s">
        <v>15</v>
      </c>
      <c r="F19" s="10">
        <v>81</v>
      </c>
      <c r="G19" s="11">
        <f t="shared" si="0"/>
        <v>32.4</v>
      </c>
      <c r="H19" s="8">
        <v>76.6</v>
      </c>
      <c r="I19" s="11">
        <f t="shared" si="1"/>
        <v>45.96</v>
      </c>
      <c r="J19" s="19">
        <f t="shared" si="2"/>
        <v>78.36</v>
      </c>
      <c r="K19" s="8">
        <f t="shared" si="3"/>
        <v>15</v>
      </c>
      <c r="L19" s="8"/>
      <c r="M19" s="12"/>
    </row>
    <row r="20" spans="1:13" s="21" customFormat="1" ht="24" customHeight="1">
      <c r="A20" s="7">
        <v>20162210</v>
      </c>
      <c r="B20" s="7">
        <v>10</v>
      </c>
      <c r="C20" s="7">
        <v>24</v>
      </c>
      <c r="D20" s="10" t="s">
        <v>224</v>
      </c>
      <c r="E20" s="10" t="s">
        <v>15</v>
      </c>
      <c r="F20" s="10">
        <v>75.5</v>
      </c>
      <c r="G20" s="11">
        <f t="shared" si="0"/>
        <v>30.2</v>
      </c>
      <c r="H20" s="8">
        <v>79.82</v>
      </c>
      <c r="I20" s="11">
        <f t="shared" si="1"/>
        <v>47.89</v>
      </c>
      <c r="J20" s="19">
        <f t="shared" si="2"/>
        <v>78.09</v>
      </c>
      <c r="K20" s="8">
        <f t="shared" si="3"/>
        <v>16</v>
      </c>
      <c r="L20" s="8"/>
      <c r="M20" s="12"/>
    </row>
    <row r="21" spans="1:13" s="21" customFormat="1" ht="24" customHeight="1">
      <c r="A21" s="7">
        <v>20162204</v>
      </c>
      <c r="B21" s="7">
        <v>10</v>
      </c>
      <c r="C21" s="7">
        <v>25</v>
      </c>
      <c r="D21" s="10" t="s">
        <v>222</v>
      </c>
      <c r="E21" s="10" t="s">
        <v>15</v>
      </c>
      <c r="F21" s="10">
        <v>74.5</v>
      </c>
      <c r="G21" s="11">
        <f t="shared" si="0"/>
        <v>29.8</v>
      </c>
      <c r="H21" s="8">
        <v>79.4</v>
      </c>
      <c r="I21" s="11">
        <f t="shared" si="1"/>
        <v>47.64</v>
      </c>
      <c r="J21" s="19">
        <f t="shared" si="2"/>
        <v>77.44</v>
      </c>
      <c r="K21" s="8">
        <f t="shared" si="3"/>
        <v>17</v>
      </c>
      <c r="L21" s="8"/>
      <c r="M21" s="12"/>
    </row>
    <row r="22" spans="1:13" s="21" customFormat="1" ht="24" customHeight="1">
      <c r="A22" s="7">
        <v>20162003</v>
      </c>
      <c r="B22" s="7">
        <v>10</v>
      </c>
      <c r="C22" s="7">
        <v>29</v>
      </c>
      <c r="D22" s="10" t="s">
        <v>207</v>
      </c>
      <c r="E22" s="10" t="s">
        <v>15</v>
      </c>
      <c r="F22" s="10">
        <v>72</v>
      </c>
      <c r="G22" s="11">
        <f t="shared" si="0"/>
        <v>28.8</v>
      </c>
      <c r="H22" s="8">
        <v>80.12</v>
      </c>
      <c r="I22" s="11">
        <f t="shared" si="1"/>
        <v>48.07</v>
      </c>
      <c r="J22" s="19">
        <f t="shared" si="2"/>
        <v>76.87</v>
      </c>
      <c r="K22" s="8">
        <f t="shared" si="3"/>
        <v>18</v>
      </c>
      <c r="L22" s="8"/>
      <c r="M22" s="12"/>
    </row>
    <row r="23" spans="1:13" s="21" customFormat="1" ht="24" customHeight="1">
      <c r="A23" s="7">
        <v>20162214</v>
      </c>
      <c r="B23" s="7">
        <v>10</v>
      </c>
      <c r="C23" s="7">
        <v>14</v>
      </c>
      <c r="D23" s="10" t="s">
        <v>226</v>
      </c>
      <c r="E23" s="10" t="s">
        <v>15</v>
      </c>
      <c r="F23" s="10">
        <v>74.5</v>
      </c>
      <c r="G23" s="11">
        <f t="shared" si="0"/>
        <v>29.8</v>
      </c>
      <c r="H23" s="8">
        <v>78.3</v>
      </c>
      <c r="I23" s="11">
        <f t="shared" si="1"/>
        <v>46.98</v>
      </c>
      <c r="J23" s="19">
        <f t="shared" si="2"/>
        <v>76.78</v>
      </c>
      <c r="K23" s="8">
        <f t="shared" si="3"/>
        <v>19</v>
      </c>
      <c r="L23" s="8"/>
      <c r="M23" s="12"/>
    </row>
    <row r="24" spans="1:13" s="21" customFormat="1" ht="24" customHeight="1">
      <c r="A24" s="7">
        <v>20162010</v>
      </c>
      <c r="B24" s="7">
        <v>10</v>
      </c>
      <c r="C24" s="7">
        <v>17</v>
      </c>
      <c r="D24" s="10" t="s">
        <v>208</v>
      </c>
      <c r="E24" s="10" t="s">
        <v>24</v>
      </c>
      <c r="F24" s="10">
        <v>75</v>
      </c>
      <c r="G24" s="11">
        <f t="shared" si="0"/>
        <v>30</v>
      </c>
      <c r="H24" s="8">
        <v>77.42</v>
      </c>
      <c r="I24" s="11">
        <f t="shared" si="1"/>
        <v>46.45</v>
      </c>
      <c r="J24" s="19">
        <f t="shared" si="2"/>
        <v>76.45</v>
      </c>
      <c r="K24" s="8">
        <f t="shared" si="3"/>
        <v>20</v>
      </c>
      <c r="L24" s="8"/>
      <c r="M24" s="12"/>
    </row>
    <row r="25" spans="1:13" s="21" customFormat="1" ht="24" customHeight="1">
      <c r="A25" s="7">
        <v>20162313</v>
      </c>
      <c r="B25" s="7">
        <v>10</v>
      </c>
      <c r="C25" s="7">
        <v>3</v>
      </c>
      <c r="D25" s="10" t="s">
        <v>232</v>
      </c>
      <c r="E25" s="10" t="s">
        <v>15</v>
      </c>
      <c r="F25" s="10">
        <v>74</v>
      </c>
      <c r="G25" s="11">
        <f t="shared" si="0"/>
        <v>29.6</v>
      </c>
      <c r="H25" s="8">
        <v>77.16</v>
      </c>
      <c r="I25" s="11">
        <f t="shared" si="1"/>
        <v>46.3</v>
      </c>
      <c r="J25" s="19">
        <f t="shared" si="2"/>
        <v>75.9</v>
      </c>
      <c r="K25" s="8">
        <f t="shared" si="3"/>
        <v>21</v>
      </c>
      <c r="L25" s="8"/>
      <c r="M25" s="12"/>
    </row>
    <row r="26" spans="1:13" s="21" customFormat="1" ht="24" customHeight="1">
      <c r="A26" s="7">
        <v>20162211</v>
      </c>
      <c r="B26" s="7">
        <v>10</v>
      </c>
      <c r="C26" s="7">
        <v>4</v>
      </c>
      <c r="D26" s="10" t="s">
        <v>225</v>
      </c>
      <c r="E26" s="10" t="s">
        <v>15</v>
      </c>
      <c r="F26" s="10">
        <v>76.5</v>
      </c>
      <c r="G26" s="11">
        <f t="shared" si="0"/>
        <v>30.6</v>
      </c>
      <c r="H26" s="8">
        <v>72.86</v>
      </c>
      <c r="I26" s="11">
        <f t="shared" si="1"/>
        <v>43.72</v>
      </c>
      <c r="J26" s="19">
        <f t="shared" si="2"/>
        <v>74.32</v>
      </c>
      <c r="K26" s="8">
        <f t="shared" si="3"/>
        <v>22</v>
      </c>
      <c r="L26" s="8"/>
      <c r="M26" s="12"/>
    </row>
    <row r="27" spans="1:13" s="21" customFormat="1" ht="24" customHeight="1">
      <c r="A27" s="7">
        <v>20162217</v>
      </c>
      <c r="B27" s="7">
        <v>10</v>
      </c>
      <c r="C27" s="7">
        <v>6</v>
      </c>
      <c r="D27" s="10" t="s">
        <v>227</v>
      </c>
      <c r="E27" s="10" t="s">
        <v>15</v>
      </c>
      <c r="F27" s="10">
        <v>74.5</v>
      </c>
      <c r="G27" s="11">
        <f t="shared" si="0"/>
        <v>29.8</v>
      </c>
      <c r="H27" s="8">
        <v>73.98</v>
      </c>
      <c r="I27" s="11">
        <f t="shared" si="1"/>
        <v>44.39</v>
      </c>
      <c r="J27" s="19">
        <f t="shared" si="2"/>
        <v>74.19</v>
      </c>
      <c r="K27" s="8">
        <f t="shared" si="3"/>
        <v>23</v>
      </c>
      <c r="L27" s="8"/>
      <c r="M27" s="12"/>
    </row>
    <row r="28" spans="1:13" s="21" customFormat="1" ht="24" customHeight="1">
      <c r="A28" s="7">
        <v>20162015</v>
      </c>
      <c r="B28" s="7">
        <v>10</v>
      </c>
      <c r="C28" s="7">
        <v>18</v>
      </c>
      <c r="D28" s="10" t="s">
        <v>212</v>
      </c>
      <c r="E28" s="10" t="s">
        <v>24</v>
      </c>
      <c r="F28" s="10">
        <v>74.5</v>
      </c>
      <c r="G28" s="11">
        <f t="shared" si="0"/>
        <v>29.8</v>
      </c>
      <c r="H28" s="8">
        <v>73.88</v>
      </c>
      <c r="I28" s="11">
        <f t="shared" si="1"/>
        <v>44.33</v>
      </c>
      <c r="J28" s="19">
        <f t="shared" si="2"/>
        <v>74.13</v>
      </c>
      <c r="K28" s="8">
        <f t="shared" si="3"/>
        <v>24</v>
      </c>
      <c r="L28" s="8"/>
      <c r="M28" s="12"/>
    </row>
    <row r="29" spans="1:13" s="21" customFormat="1" ht="24" customHeight="1">
      <c r="A29" s="7">
        <v>20162002</v>
      </c>
      <c r="B29" s="7">
        <v>10</v>
      </c>
      <c r="C29" s="7">
        <v>11</v>
      </c>
      <c r="D29" s="10" t="s">
        <v>206</v>
      </c>
      <c r="E29" s="10" t="s">
        <v>15</v>
      </c>
      <c r="F29" s="10">
        <v>72</v>
      </c>
      <c r="G29" s="11">
        <f t="shared" si="0"/>
        <v>28.8</v>
      </c>
      <c r="H29" s="8">
        <v>75.42</v>
      </c>
      <c r="I29" s="11">
        <f t="shared" si="1"/>
        <v>45.25</v>
      </c>
      <c r="J29" s="19">
        <f t="shared" si="2"/>
        <v>74.05</v>
      </c>
      <c r="K29" s="8">
        <f t="shared" si="3"/>
        <v>25</v>
      </c>
      <c r="L29" s="8"/>
      <c r="M29" s="12"/>
    </row>
    <row r="30" spans="1:13" s="21" customFormat="1" ht="24" customHeight="1">
      <c r="A30" s="7">
        <v>20162118</v>
      </c>
      <c r="B30" s="7">
        <v>10</v>
      </c>
      <c r="C30" s="7">
        <v>21</v>
      </c>
      <c r="D30" s="10" t="s">
        <v>219</v>
      </c>
      <c r="E30" s="10" t="s">
        <v>15</v>
      </c>
      <c r="F30" s="10">
        <v>75.5</v>
      </c>
      <c r="G30" s="11">
        <f t="shared" si="0"/>
        <v>30.2</v>
      </c>
      <c r="H30" s="8">
        <v>72.22</v>
      </c>
      <c r="I30" s="11">
        <f t="shared" si="1"/>
        <v>43.33</v>
      </c>
      <c r="J30" s="19">
        <f t="shared" si="2"/>
        <v>73.53</v>
      </c>
      <c r="K30" s="8">
        <f t="shared" si="3"/>
        <v>26</v>
      </c>
      <c r="L30" s="8"/>
      <c r="M30" s="12"/>
    </row>
    <row r="31" spans="1:13" s="21" customFormat="1" ht="24" customHeight="1">
      <c r="A31" s="7">
        <v>20162130</v>
      </c>
      <c r="B31" s="7">
        <v>10</v>
      </c>
      <c r="C31" s="7">
        <v>22</v>
      </c>
      <c r="D31" s="10" t="s">
        <v>221</v>
      </c>
      <c r="E31" s="10" t="s">
        <v>24</v>
      </c>
      <c r="F31" s="10">
        <v>72</v>
      </c>
      <c r="G31" s="11">
        <f t="shared" si="0"/>
        <v>28.8</v>
      </c>
      <c r="H31" s="8">
        <v>72.88</v>
      </c>
      <c r="I31" s="11">
        <f t="shared" si="1"/>
        <v>43.73</v>
      </c>
      <c r="J31" s="19">
        <f t="shared" si="2"/>
        <v>72.53</v>
      </c>
      <c r="K31" s="8">
        <f t="shared" si="3"/>
        <v>27</v>
      </c>
      <c r="L31" s="8"/>
      <c r="M31" s="12"/>
    </row>
    <row r="32" spans="1:13" s="21" customFormat="1" ht="24" customHeight="1">
      <c r="A32" s="7">
        <v>20162115</v>
      </c>
      <c r="B32" s="7">
        <v>10</v>
      </c>
      <c r="C32" s="7">
        <v>28</v>
      </c>
      <c r="D32" s="10" t="s">
        <v>217</v>
      </c>
      <c r="E32" s="10" t="s">
        <v>15</v>
      </c>
      <c r="F32" s="10">
        <v>72.5</v>
      </c>
      <c r="G32" s="11">
        <f t="shared" si="0"/>
        <v>29</v>
      </c>
      <c r="H32" s="8">
        <v>72.3</v>
      </c>
      <c r="I32" s="11">
        <f t="shared" si="1"/>
        <v>43.38</v>
      </c>
      <c r="J32" s="19">
        <f t="shared" si="2"/>
        <v>72.38</v>
      </c>
      <c r="K32" s="8">
        <f t="shared" si="3"/>
        <v>28</v>
      </c>
      <c r="L32" s="8"/>
      <c r="M32" s="12"/>
    </row>
    <row r="33" spans="1:13" s="21" customFormat="1" ht="24" customHeight="1">
      <c r="A33" s="7">
        <v>20162014</v>
      </c>
      <c r="B33" s="7">
        <v>10</v>
      </c>
      <c r="C33" s="7">
        <v>27</v>
      </c>
      <c r="D33" s="10" t="s">
        <v>211</v>
      </c>
      <c r="E33" s="10" t="s">
        <v>15</v>
      </c>
      <c r="F33" s="10">
        <v>72</v>
      </c>
      <c r="G33" s="11">
        <f t="shared" si="0"/>
        <v>28.8</v>
      </c>
      <c r="H33" s="8">
        <v>72.58</v>
      </c>
      <c r="I33" s="11">
        <f t="shared" si="1"/>
        <v>43.55</v>
      </c>
      <c r="J33" s="19">
        <f t="shared" si="2"/>
        <v>72.35</v>
      </c>
      <c r="K33" s="8">
        <f t="shared" si="3"/>
        <v>29</v>
      </c>
      <c r="L33" s="8"/>
      <c r="M33" s="12"/>
    </row>
  </sheetData>
  <sheetProtection/>
  <mergeCells count="14">
    <mergeCell ref="A3:A4"/>
    <mergeCell ref="B3:B4"/>
    <mergeCell ref="C3:C4"/>
    <mergeCell ref="F3:G3"/>
    <mergeCell ref="M3:M4"/>
    <mergeCell ref="A1:M1"/>
    <mergeCell ref="A2:C2"/>
    <mergeCell ref="E2:G2"/>
    <mergeCell ref="J3:J4"/>
    <mergeCell ref="K3:K4"/>
    <mergeCell ref="L3:L4"/>
    <mergeCell ref="D3:D4"/>
    <mergeCell ref="E3:E4"/>
    <mergeCell ref="H3:I3"/>
  </mergeCells>
  <printOptions/>
  <pageMargins left="0.78" right="0.38" top="0.77" bottom="0.73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M1"/>
    </sheetView>
  </sheetViews>
  <sheetFormatPr defaultColWidth="9.00390625" defaultRowHeight="24" customHeight="1"/>
  <cols>
    <col min="1" max="1" width="11.75390625" style="2" customWidth="1"/>
    <col min="2" max="2" width="8.50390625" style="1" customWidth="1"/>
    <col min="3" max="3" width="9.25390625" style="1" customWidth="1"/>
    <col min="4" max="4" width="9.50390625" style="1" customWidth="1"/>
    <col min="5" max="5" width="6.00390625" style="1" customWidth="1"/>
    <col min="6" max="6" width="10.50390625" style="1" customWidth="1"/>
    <col min="7" max="7" width="13.25390625" style="1" customWidth="1"/>
    <col min="8" max="8" width="9.375" style="2" customWidth="1"/>
    <col min="9" max="9" width="12.875" style="2" customWidth="1"/>
    <col min="10" max="10" width="8.375" style="2" customWidth="1"/>
    <col min="11" max="11" width="6.625" style="2" customWidth="1"/>
    <col min="12" max="12" width="9.875" style="2" customWidth="1"/>
    <col min="13" max="13" width="6.75390625" style="2" customWidth="1"/>
    <col min="14" max="16384" width="9.00390625" style="2" customWidth="1"/>
  </cols>
  <sheetData>
    <row r="1" spans="1:13" ht="36.7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16.5" customHeight="1">
      <c r="A2" s="24" t="s">
        <v>375</v>
      </c>
      <c r="B2" s="24"/>
      <c r="C2" s="24"/>
      <c r="D2" s="14"/>
      <c r="E2" s="24" t="s">
        <v>386</v>
      </c>
      <c r="F2" s="24"/>
      <c r="G2" s="17"/>
      <c r="H2" s="17"/>
      <c r="I2" s="17"/>
      <c r="J2" s="17"/>
      <c r="K2" s="17"/>
      <c r="L2" s="17"/>
      <c r="M2" s="17"/>
    </row>
    <row r="3" spans="1:13" s="20" customFormat="1" ht="24" customHeight="1">
      <c r="A3" s="25" t="s">
        <v>426</v>
      </c>
      <c r="B3" s="25" t="s">
        <v>8</v>
      </c>
      <c r="C3" s="25" t="s">
        <v>398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20" customFormat="1" ht="24" customHeight="1">
      <c r="A4" s="27"/>
      <c r="B4" s="27"/>
      <c r="C4" s="27"/>
      <c r="D4" s="27"/>
      <c r="E4" s="27"/>
      <c r="F4" s="7" t="s">
        <v>11</v>
      </c>
      <c r="G4" s="9" t="s">
        <v>432</v>
      </c>
      <c r="H4" s="7" t="s">
        <v>12</v>
      </c>
      <c r="I4" s="7" t="s">
        <v>431</v>
      </c>
      <c r="J4" s="25"/>
      <c r="K4" s="25"/>
      <c r="L4" s="25"/>
      <c r="M4" s="25"/>
    </row>
    <row r="5" spans="1:13" s="21" customFormat="1" ht="24" customHeight="1">
      <c r="A5" s="7">
        <v>20162604</v>
      </c>
      <c r="B5" s="7">
        <v>11</v>
      </c>
      <c r="C5" s="7">
        <v>8</v>
      </c>
      <c r="D5" s="10" t="s">
        <v>258</v>
      </c>
      <c r="E5" s="10" t="s">
        <v>15</v>
      </c>
      <c r="F5" s="10">
        <v>77</v>
      </c>
      <c r="G5" s="11">
        <f aca="true" t="shared" si="0" ref="G5:G32">F5*0.4</f>
        <v>30.8</v>
      </c>
      <c r="H5" s="8">
        <v>93.06</v>
      </c>
      <c r="I5" s="11">
        <f aca="true" t="shared" si="1" ref="I5:I32">H5*0.6</f>
        <v>55.84</v>
      </c>
      <c r="J5" s="19">
        <f aca="true" t="shared" si="2" ref="J5:J32">G5+I5</f>
        <v>86.64</v>
      </c>
      <c r="K5" s="8">
        <f aca="true" t="shared" si="3" ref="K5:K32">RANK(J5,J$5:J$32)</f>
        <v>1</v>
      </c>
      <c r="L5" s="8" t="s">
        <v>382</v>
      </c>
      <c r="M5" s="12"/>
    </row>
    <row r="6" spans="1:13" s="21" customFormat="1" ht="24" customHeight="1">
      <c r="A6" s="7">
        <v>20162409</v>
      </c>
      <c r="B6" s="7">
        <v>11</v>
      </c>
      <c r="C6" s="7">
        <v>2</v>
      </c>
      <c r="D6" s="10" t="s">
        <v>235</v>
      </c>
      <c r="E6" s="10" t="s">
        <v>15</v>
      </c>
      <c r="F6" s="10">
        <v>76.5</v>
      </c>
      <c r="G6" s="11">
        <f t="shared" si="0"/>
        <v>30.6</v>
      </c>
      <c r="H6" s="8">
        <v>92.5</v>
      </c>
      <c r="I6" s="11">
        <f t="shared" si="1"/>
        <v>55.5</v>
      </c>
      <c r="J6" s="19">
        <f t="shared" si="2"/>
        <v>86.1</v>
      </c>
      <c r="K6" s="8">
        <f t="shared" si="3"/>
        <v>2</v>
      </c>
      <c r="L6" s="8" t="s">
        <v>382</v>
      </c>
      <c r="M6" s="12"/>
    </row>
    <row r="7" spans="1:13" s="21" customFormat="1" ht="24" customHeight="1">
      <c r="A7" s="7">
        <v>20162529</v>
      </c>
      <c r="B7" s="7">
        <v>11</v>
      </c>
      <c r="C7" s="7">
        <v>19</v>
      </c>
      <c r="D7" s="10" t="s">
        <v>256</v>
      </c>
      <c r="E7" s="10" t="s">
        <v>15</v>
      </c>
      <c r="F7" s="10">
        <v>77.5</v>
      </c>
      <c r="G7" s="11">
        <f t="shared" si="0"/>
        <v>31</v>
      </c>
      <c r="H7" s="8">
        <v>91.6</v>
      </c>
      <c r="I7" s="11">
        <f t="shared" si="1"/>
        <v>54.96</v>
      </c>
      <c r="J7" s="19">
        <f t="shared" si="2"/>
        <v>85.96</v>
      </c>
      <c r="K7" s="8">
        <f t="shared" si="3"/>
        <v>3</v>
      </c>
      <c r="L7" s="8" t="s">
        <v>382</v>
      </c>
      <c r="M7" s="12"/>
    </row>
    <row r="8" spans="1:13" s="21" customFormat="1" ht="24" customHeight="1">
      <c r="A8" s="7">
        <v>20162506</v>
      </c>
      <c r="B8" s="7">
        <v>11</v>
      </c>
      <c r="C8" s="7">
        <v>27</v>
      </c>
      <c r="D8" s="10" t="s">
        <v>248</v>
      </c>
      <c r="E8" s="10" t="s">
        <v>15</v>
      </c>
      <c r="F8" s="10">
        <v>74.5</v>
      </c>
      <c r="G8" s="11">
        <f t="shared" si="0"/>
        <v>29.8</v>
      </c>
      <c r="H8" s="8">
        <v>92.4</v>
      </c>
      <c r="I8" s="11">
        <f t="shared" si="1"/>
        <v>55.44</v>
      </c>
      <c r="J8" s="19">
        <f t="shared" si="2"/>
        <v>85.24</v>
      </c>
      <c r="K8" s="8">
        <f t="shared" si="3"/>
        <v>4</v>
      </c>
      <c r="L8" s="8" t="s">
        <v>382</v>
      </c>
      <c r="M8" s="12"/>
    </row>
    <row r="9" spans="1:13" s="21" customFormat="1" ht="24" customHeight="1">
      <c r="A9" s="7">
        <v>20162427</v>
      </c>
      <c r="B9" s="7">
        <v>11</v>
      </c>
      <c r="C9" s="7">
        <v>3</v>
      </c>
      <c r="D9" s="10" t="s">
        <v>246</v>
      </c>
      <c r="E9" s="10" t="s">
        <v>15</v>
      </c>
      <c r="F9" s="10">
        <v>74.5</v>
      </c>
      <c r="G9" s="11">
        <f t="shared" si="0"/>
        <v>29.8</v>
      </c>
      <c r="H9" s="8">
        <v>92.1</v>
      </c>
      <c r="I9" s="11">
        <f t="shared" si="1"/>
        <v>55.26</v>
      </c>
      <c r="J9" s="19">
        <f t="shared" si="2"/>
        <v>85.06</v>
      </c>
      <c r="K9" s="8">
        <f t="shared" si="3"/>
        <v>5</v>
      </c>
      <c r="L9" s="8" t="s">
        <v>382</v>
      </c>
      <c r="M9" s="12"/>
    </row>
    <row r="10" spans="1:13" s="21" customFormat="1" ht="24" customHeight="1">
      <c r="A10" s="7">
        <v>20162504</v>
      </c>
      <c r="B10" s="7">
        <v>11</v>
      </c>
      <c r="C10" s="7">
        <v>1</v>
      </c>
      <c r="D10" s="10" t="s">
        <v>247</v>
      </c>
      <c r="E10" s="10" t="s">
        <v>15</v>
      </c>
      <c r="F10" s="10">
        <v>76.5</v>
      </c>
      <c r="G10" s="11">
        <f t="shared" si="0"/>
        <v>30.6</v>
      </c>
      <c r="H10" s="8">
        <v>90.7</v>
      </c>
      <c r="I10" s="11">
        <f t="shared" si="1"/>
        <v>54.42</v>
      </c>
      <c r="J10" s="19">
        <f t="shared" si="2"/>
        <v>85.02</v>
      </c>
      <c r="K10" s="8">
        <f t="shared" si="3"/>
        <v>6</v>
      </c>
      <c r="L10" s="8" t="s">
        <v>382</v>
      </c>
      <c r="M10" s="12"/>
    </row>
    <row r="11" spans="1:13" s="21" customFormat="1" ht="24" customHeight="1">
      <c r="A11" s="7">
        <v>20162509</v>
      </c>
      <c r="B11" s="7">
        <v>11</v>
      </c>
      <c r="C11" s="7">
        <v>13</v>
      </c>
      <c r="D11" s="10" t="s">
        <v>250</v>
      </c>
      <c r="E11" s="10" t="s">
        <v>15</v>
      </c>
      <c r="F11" s="10">
        <v>78.5</v>
      </c>
      <c r="G11" s="11">
        <f t="shared" si="0"/>
        <v>31.4</v>
      </c>
      <c r="H11" s="8">
        <v>89.3</v>
      </c>
      <c r="I11" s="11">
        <f t="shared" si="1"/>
        <v>53.58</v>
      </c>
      <c r="J11" s="19">
        <f t="shared" si="2"/>
        <v>84.98</v>
      </c>
      <c r="K11" s="8">
        <f t="shared" si="3"/>
        <v>7</v>
      </c>
      <c r="L11" s="8" t="s">
        <v>382</v>
      </c>
      <c r="M11" s="12"/>
    </row>
    <row r="12" spans="1:13" s="21" customFormat="1" ht="24" customHeight="1">
      <c r="A12" s="7">
        <v>20162401</v>
      </c>
      <c r="B12" s="7">
        <v>11</v>
      </c>
      <c r="C12" s="7">
        <v>17</v>
      </c>
      <c r="D12" s="10" t="s">
        <v>235</v>
      </c>
      <c r="E12" s="10" t="s">
        <v>15</v>
      </c>
      <c r="F12" s="10">
        <v>79.5</v>
      </c>
      <c r="G12" s="11">
        <f t="shared" si="0"/>
        <v>31.8</v>
      </c>
      <c r="H12" s="8">
        <v>88.3</v>
      </c>
      <c r="I12" s="11">
        <f t="shared" si="1"/>
        <v>52.98</v>
      </c>
      <c r="J12" s="19">
        <f t="shared" si="2"/>
        <v>84.78</v>
      </c>
      <c r="K12" s="8">
        <f t="shared" si="3"/>
        <v>8</v>
      </c>
      <c r="L12" s="8" t="s">
        <v>382</v>
      </c>
      <c r="M12" s="12"/>
    </row>
    <row r="13" spans="1:13" s="21" customFormat="1" ht="24" customHeight="1">
      <c r="A13" s="7">
        <v>20162408</v>
      </c>
      <c r="B13" s="7">
        <v>11</v>
      </c>
      <c r="C13" s="7">
        <v>16</v>
      </c>
      <c r="D13" s="10" t="s">
        <v>240</v>
      </c>
      <c r="E13" s="10" t="s">
        <v>15</v>
      </c>
      <c r="F13" s="10">
        <v>76</v>
      </c>
      <c r="G13" s="11">
        <f t="shared" si="0"/>
        <v>30.4</v>
      </c>
      <c r="H13" s="8">
        <v>90.4</v>
      </c>
      <c r="I13" s="11">
        <f t="shared" si="1"/>
        <v>54.24</v>
      </c>
      <c r="J13" s="19">
        <f t="shared" si="2"/>
        <v>84.64</v>
      </c>
      <c r="K13" s="8">
        <f t="shared" si="3"/>
        <v>9</v>
      </c>
      <c r="L13" s="8" t="s">
        <v>382</v>
      </c>
      <c r="M13" s="12"/>
    </row>
    <row r="14" spans="1:13" s="21" customFormat="1" ht="24" customHeight="1">
      <c r="A14" s="7">
        <v>20162521</v>
      </c>
      <c r="B14" s="7">
        <v>11</v>
      </c>
      <c r="C14" s="7">
        <v>12</v>
      </c>
      <c r="D14" s="10" t="s">
        <v>254</v>
      </c>
      <c r="E14" s="10" t="s">
        <v>15</v>
      </c>
      <c r="F14" s="10">
        <v>77</v>
      </c>
      <c r="G14" s="11">
        <f t="shared" si="0"/>
        <v>30.8</v>
      </c>
      <c r="H14" s="8">
        <v>89.26</v>
      </c>
      <c r="I14" s="11">
        <f t="shared" si="1"/>
        <v>53.56</v>
      </c>
      <c r="J14" s="19">
        <f t="shared" si="2"/>
        <v>84.36</v>
      </c>
      <c r="K14" s="8">
        <f t="shared" si="3"/>
        <v>10</v>
      </c>
      <c r="L14" s="8" t="s">
        <v>382</v>
      </c>
      <c r="M14" s="12"/>
    </row>
    <row r="15" spans="1:13" s="21" customFormat="1" ht="24" customHeight="1">
      <c r="A15" s="7">
        <v>20162416</v>
      </c>
      <c r="B15" s="7">
        <v>11</v>
      </c>
      <c r="C15" s="7">
        <v>20</v>
      </c>
      <c r="D15" s="10" t="s">
        <v>242</v>
      </c>
      <c r="E15" s="10" t="s">
        <v>15</v>
      </c>
      <c r="F15" s="10">
        <v>76.5</v>
      </c>
      <c r="G15" s="11">
        <f t="shared" si="0"/>
        <v>30.6</v>
      </c>
      <c r="H15" s="8">
        <v>89.4</v>
      </c>
      <c r="I15" s="11">
        <f t="shared" si="1"/>
        <v>53.64</v>
      </c>
      <c r="J15" s="19">
        <f t="shared" si="2"/>
        <v>84.24</v>
      </c>
      <c r="K15" s="8">
        <f t="shared" si="3"/>
        <v>11</v>
      </c>
      <c r="L15" s="8" t="s">
        <v>382</v>
      </c>
      <c r="M15" s="12"/>
    </row>
    <row r="16" spans="1:13" s="21" customFormat="1" ht="24" customHeight="1">
      <c r="A16" s="7">
        <v>20162407</v>
      </c>
      <c r="B16" s="7">
        <v>11</v>
      </c>
      <c r="C16" s="7">
        <v>24</v>
      </c>
      <c r="D16" s="10" t="s">
        <v>239</v>
      </c>
      <c r="E16" s="10" t="s">
        <v>24</v>
      </c>
      <c r="F16" s="10">
        <v>78.5</v>
      </c>
      <c r="G16" s="11">
        <f t="shared" si="0"/>
        <v>31.4</v>
      </c>
      <c r="H16" s="8">
        <v>88</v>
      </c>
      <c r="I16" s="11">
        <f t="shared" si="1"/>
        <v>52.8</v>
      </c>
      <c r="J16" s="19">
        <f t="shared" si="2"/>
        <v>84.2</v>
      </c>
      <c r="K16" s="8">
        <f t="shared" si="3"/>
        <v>12</v>
      </c>
      <c r="L16" s="8" t="s">
        <v>382</v>
      </c>
      <c r="M16" s="12"/>
    </row>
    <row r="17" spans="1:13" s="21" customFormat="1" ht="24" customHeight="1">
      <c r="A17" s="7">
        <v>20162611</v>
      </c>
      <c r="B17" s="7">
        <v>11</v>
      </c>
      <c r="C17" s="7">
        <v>14</v>
      </c>
      <c r="D17" s="10" t="s">
        <v>261</v>
      </c>
      <c r="E17" s="10" t="s">
        <v>15</v>
      </c>
      <c r="F17" s="10">
        <v>76</v>
      </c>
      <c r="G17" s="11">
        <f t="shared" si="0"/>
        <v>30.4</v>
      </c>
      <c r="H17" s="8">
        <v>89.1</v>
      </c>
      <c r="I17" s="11">
        <f t="shared" si="1"/>
        <v>53.46</v>
      </c>
      <c r="J17" s="19">
        <f t="shared" si="2"/>
        <v>83.86</v>
      </c>
      <c r="K17" s="8">
        <f t="shared" si="3"/>
        <v>13</v>
      </c>
      <c r="L17" s="8" t="s">
        <v>382</v>
      </c>
      <c r="M17" s="12"/>
    </row>
    <row r="18" spans="1:13" s="21" customFormat="1" ht="24" customHeight="1">
      <c r="A18" s="7">
        <v>20162414</v>
      </c>
      <c r="B18" s="7">
        <v>11</v>
      </c>
      <c r="C18" s="7">
        <v>9</v>
      </c>
      <c r="D18" s="10" t="s">
        <v>241</v>
      </c>
      <c r="E18" s="10" t="s">
        <v>15</v>
      </c>
      <c r="F18" s="10">
        <v>73.5</v>
      </c>
      <c r="G18" s="11">
        <f t="shared" si="0"/>
        <v>29.4</v>
      </c>
      <c r="H18" s="8">
        <v>90.26</v>
      </c>
      <c r="I18" s="11">
        <f t="shared" si="1"/>
        <v>54.16</v>
      </c>
      <c r="J18" s="19">
        <f t="shared" si="2"/>
        <v>83.56</v>
      </c>
      <c r="K18" s="8">
        <f t="shared" si="3"/>
        <v>14</v>
      </c>
      <c r="L18" s="8" t="s">
        <v>382</v>
      </c>
      <c r="M18" s="12"/>
    </row>
    <row r="19" spans="1:13" s="21" customFormat="1" ht="24" customHeight="1">
      <c r="A19" s="7">
        <v>20162609</v>
      </c>
      <c r="B19" s="7">
        <v>11</v>
      </c>
      <c r="C19" s="7">
        <v>25</v>
      </c>
      <c r="D19" s="10" t="s">
        <v>260</v>
      </c>
      <c r="E19" s="10" t="s">
        <v>15</v>
      </c>
      <c r="F19" s="10">
        <v>77.5</v>
      </c>
      <c r="G19" s="11">
        <f t="shared" si="0"/>
        <v>31</v>
      </c>
      <c r="H19" s="8">
        <v>87.26</v>
      </c>
      <c r="I19" s="11">
        <f t="shared" si="1"/>
        <v>52.36</v>
      </c>
      <c r="J19" s="19">
        <f t="shared" si="2"/>
        <v>83.36</v>
      </c>
      <c r="K19" s="8">
        <f t="shared" si="3"/>
        <v>15</v>
      </c>
      <c r="L19" s="8" t="s">
        <v>382</v>
      </c>
      <c r="M19" s="12"/>
    </row>
    <row r="20" spans="1:13" s="21" customFormat="1" ht="24" customHeight="1">
      <c r="A20" s="7">
        <v>20162508</v>
      </c>
      <c r="B20" s="7">
        <v>11</v>
      </c>
      <c r="C20" s="7">
        <v>18</v>
      </c>
      <c r="D20" s="10" t="s">
        <v>249</v>
      </c>
      <c r="E20" s="10" t="s">
        <v>15</v>
      </c>
      <c r="F20" s="10">
        <v>77.5</v>
      </c>
      <c r="G20" s="11">
        <f t="shared" si="0"/>
        <v>31</v>
      </c>
      <c r="H20" s="8">
        <v>86.76</v>
      </c>
      <c r="I20" s="11">
        <f t="shared" si="1"/>
        <v>52.06</v>
      </c>
      <c r="J20" s="19">
        <f t="shared" si="2"/>
        <v>83.06</v>
      </c>
      <c r="K20" s="8">
        <f t="shared" si="3"/>
        <v>16</v>
      </c>
      <c r="L20" s="8"/>
      <c r="M20" s="12"/>
    </row>
    <row r="21" spans="1:13" s="21" customFormat="1" ht="24" customHeight="1">
      <c r="A21" s="7">
        <v>20162603</v>
      </c>
      <c r="B21" s="7">
        <v>11</v>
      </c>
      <c r="C21" s="7">
        <v>22</v>
      </c>
      <c r="D21" s="10" t="s">
        <v>257</v>
      </c>
      <c r="E21" s="10" t="s">
        <v>15</v>
      </c>
      <c r="F21" s="10">
        <v>77</v>
      </c>
      <c r="G21" s="11">
        <f t="shared" si="0"/>
        <v>30.8</v>
      </c>
      <c r="H21" s="8">
        <v>86.6</v>
      </c>
      <c r="I21" s="11">
        <f t="shared" si="1"/>
        <v>51.96</v>
      </c>
      <c r="J21" s="19">
        <f t="shared" si="2"/>
        <v>82.76</v>
      </c>
      <c r="K21" s="8">
        <f t="shared" si="3"/>
        <v>17</v>
      </c>
      <c r="L21" s="8"/>
      <c r="M21" s="12"/>
    </row>
    <row r="22" spans="1:13" s="21" customFormat="1" ht="24" customHeight="1">
      <c r="A22" s="7">
        <v>20162403</v>
      </c>
      <c r="B22" s="7">
        <v>11</v>
      </c>
      <c r="C22" s="7">
        <v>10</v>
      </c>
      <c r="D22" s="10" t="s">
        <v>237</v>
      </c>
      <c r="E22" s="10" t="s">
        <v>15</v>
      </c>
      <c r="F22" s="10">
        <v>78.5</v>
      </c>
      <c r="G22" s="11">
        <f t="shared" si="0"/>
        <v>31.4</v>
      </c>
      <c r="H22" s="8">
        <v>85.3</v>
      </c>
      <c r="I22" s="11">
        <f t="shared" si="1"/>
        <v>51.18</v>
      </c>
      <c r="J22" s="19">
        <f t="shared" si="2"/>
        <v>82.58</v>
      </c>
      <c r="K22" s="8">
        <f t="shared" si="3"/>
        <v>18</v>
      </c>
      <c r="L22" s="8"/>
      <c r="M22" s="12"/>
    </row>
    <row r="23" spans="1:13" s="21" customFormat="1" ht="24" customHeight="1">
      <c r="A23" s="7">
        <v>20162520</v>
      </c>
      <c r="B23" s="7">
        <v>11</v>
      </c>
      <c r="C23" s="7">
        <v>11</v>
      </c>
      <c r="D23" s="10" t="s">
        <v>253</v>
      </c>
      <c r="E23" s="10" t="s">
        <v>15</v>
      </c>
      <c r="F23" s="10">
        <v>72.5</v>
      </c>
      <c r="G23" s="11">
        <f t="shared" si="0"/>
        <v>29</v>
      </c>
      <c r="H23" s="8">
        <v>88.7</v>
      </c>
      <c r="I23" s="11">
        <f t="shared" si="1"/>
        <v>53.22</v>
      </c>
      <c r="J23" s="19">
        <f t="shared" si="2"/>
        <v>82.22</v>
      </c>
      <c r="K23" s="8">
        <f t="shared" si="3"/>
        <v>19</v>
      </c>
      <c r="L23" s="8"/>
      <c r="M23" s="12"/>
    </row>
    <row r="24" spans="1:13" s="21" customFormat="1" ht="24" customHeight="1">
      <c r="A24" s="7">
        <v>20162512</v>
      </c>
      <c r="B24" s="7">
        <v>11</v>
      </c>
      <c r="C24" s="7">
        <v>26</v>
      </c>
      <c r="D24" s="10" t="s">
        <v>251</v>
      </c>
      <c r="E24" s="10" t="s">
        <v>15</v>
      </c>
      <c r="F24" s="10">
        <v>72</v>
      </c>
      <c r="G24" s="11">
        <f t="shared" si="0"/>
        <v>28.8</v>
      </c>
      <c r="H24" s="8">
        <v>88.04</v>
      </c>
      <c r="I24" s="11">
        <f t="shared" si="1"/>
        <v>52.82</v>
      </c>
      <c r="J24" s="19">
        <f t="shared" si="2"/>
        <v>81.62</v>
      </c>
      <c r="K24" s="8">
        <f t="shared" si="3"/>
        <v>20</v>
      </c>
      <c r="L24" s="8"/>
      <c r="M24" s="12"/>
    </row>
    <row r="25" spans="1:13" s="21" customFormat="1" ht="24" customHeight="1">
      <c r="A25" s="7">
        <v>20162421</v>
      </c>
      <c r="B25" s="7">
        <v>11</v>
      </c>
      <c r="C25" s="7">
        <v>7</v>
      </c>
      <c r="D25" s="10" t="s">
        <v>244</v>
      </c>
      <c r="E25" s="10" t="s">
        <v>15</v>
      </c>
      <c r="F25" s="10">
        <v>74.5</v>
      </c>
      <c r="G25" s="11">
        <f t="shared" si="0"/>
        <v>29.8</v>
      </c>
      <c r="H25" s="8">
        <v>86</v>
      </c>
      <c r="I25" s="11">
        <f t="shared" si="1"/>
        <v>51.6</v>
      </c>
      <c r="J25" s="19">
        <f t="shared" si="2"/>
        <v>81.4</v>
      </c>
      <c r="K25" s="8">
        <f t="shared" si="3"/>
        <v>21</v>
      </c>
      <c r="L25" s="8"/>
      <c r="M25" s="12"/>
    </row>
    <row r="26" spans="1:13" s="21" customFormat="1" ht="24" customHeight="1">
      <c r="A26" s="7">
        <v>20162420</v>
      </c>
      <c r="B26" s="7">
        <v>11</v>
      </c>
      <c r="C26" s="7">
        <v>15</v>
      </c>
      <c r="D26" s="10" t="s">
        <v>243</v>
      </c>
      <c r="E26" s="10" t="s">
        <v>15</v>
      </c>
      <c r="F26" s="10">
        <v>74</v>
      </c>
      <c r="G26" s="11">
        <f t="shared" si="0"/>
        <v>29.6</v>
      </c>
      <c r="H26" s="8">
        <v>85.8</v>
      </c>
      <c r="I26" s="11">
        <f t="shared" si="1"/>
        <v>51.48</v>
      </c>
      <c r="J26" s="19">
        <f t="shared" si="2"/>
        <v>81.08</v>
      </c>
      <c r="K26" s="8">
        <f t="shared" si="3"/>
        <v>22</v>
      </c>
      <c r="L26" s="8"/>
      <c r="M26" s="12"/>
    </row>
    <row r="27" spans="1:13" s="21" customFormat="1" ht="24" customHeight="1">
      <c r="A27" s="7">
        <v>20162404</v>
      </c>
      <c r="B27" s="7">
        <v>11</v>
      </c>
      <c r="C27" s="7">
        <v>5</v>
      </c>
      <c r="D27" s="10" t="s">
        <v>238</v>
      </c>
      <c r="E27" s="10" t="s">
        <v>15</v>
      </c>
      <c r="F27" s="10">
        <v>75</v>
      </c>
      <c r="G27" s="11">
        <f t="shared" si="0"/>
        <v>30</v>
      </c>
      <c r="H27" s="8">
        <v>84.6</v>
      </c>
      <c r="I27" s="11">
        <f t="shared" si="1"/>
        <v>50.76</v>
      </c>
      <c r="J27" s="19">
        <f t="shared" si="2"/>
        <v>80.76</v>
      </c>
      <c r="K27" s="8">
        <f t="shared" si="3"/>
        <v>23</v>
      </c>
      <c r="L27" s="8"/>
      <c r="M27" s="12"/>
    </row>
    <row r="28" spans="1:13" s="21" customFormat="1" ht="24" customHeight="1">
      <c r="A28" s="7">
        <v>20162605</v>
      </c>
      <c r="B28" s="7">
        <v>11</v>
      </c>
      <c r="C28" s="7">
        <v>21</v>
      </c>
      <c r="D28" s="10" t="s">
        <v>259</v>
      </c>
      <c r="E28" s="10" t="s">
        <v>15</v>
      </c>
      <c r="F28" s="10">
        <v>76</v>
      </c>
      <c r="G28" s="11">
        <f t="shared" si="0"/>
        <v>30.4</v>
      </c>
      <c r="H28" s="8">
        <v>83.1</v>
      </c>
      <c r="I28" s="11">
        <f t="shared" si="1"/>
        <v>49.86</v>
      </c>
      <c r="J28" s="19">
        <f t="shared" si="2"/>
        <v>80.26</v>
      </c>
      <c r="K28" s="8">
        <f t="shared" si="3"/>
        <v>24</v>
      </c>
      <c r="L28" s="8"/>
      <c r="M28" s="12"/>
    </row>
    <row r="29" spans="1:13" s="21" customFormat="1" ht="24" customHeight="1">
      <c r="A29" s="7">
        <v>20162422</v>
      </c>
      <c r="B29" s="7">
        <v>11</v>
      </c>
      <c r="C29" s="7">
        <v>4</v>
      </c>
      <c r="D29" s="10" t="s">
        <v>245</v>
      </c>
      <c r="E29" s="10" t="s">
        <v>15</v>
      </c>
      <c r="F29" s="10">
        <v>75</v>
      </c>
      <c r="G29" s="11">
        <f t="shared" si="0"/>
        <v>30</v>
      </c>
      <c r="H29" s="8">
        <v>83.24</v>
      </c>
      <c r="I29" s="11">
        <f t="shared" si="1"/>
        <v>49.94</v>
      </c>
      <c r="J29" s="19">
        <f t="shared" si="2"/>
        <v>79.94</v>
      </c>
      <c r="K29" s="8">
        <f t="shared" si="3"/>
        <v>25</v>
      </c>
      <c r="L29" s="8"/>
      <c r="M29" s="12"/>
    </row>
    <row r="30" spans="1:13" s="21" customFormat="1" ht="24" customHeight="1">
      <c r="A30" s="7">
        <v>20162402</v>
      </c>
      <c r="B30" s="7">
        <v>11</v>
      </c>
      <c r="C30" s="7">
        <v>6</v>
      </c>
      <c r="D30" s="10" t="s">
        <v>236</v>
      </c>
      <c r="E30" s="10" t="s">
        <v>24</v>
      </c>
      <c r="F30" s="10">
        <v>72</v>
      </c>
      <c r="G30" s="11">
        <f t="shared" si="0"/>
        <v>28.8</v>
      </c>
      <c r="H30" s="8">
        <v>82.66</v>
      </c>
      <c r="I30" s="11">
        <f t="shared" si="1"/>
        <v>49.6</v>
      </c>
      <c r="J30" s="19">
        <f t="shared" si="2"/>
        <v>78.4</v>
      </c>
      <c r="K30" s="8">
        <f t="shared" si="3"/>
        <v>26</v>
      </c>
      <c r="L30" s="8"/>
      <c r="M30" s="12"/>
    </row>
    <row r="31" spans="1:13" s="21" customFormat="1" ht="24" customHeight="1">
      <c r="A31" s="7">
        <v>20162524</v>
      </c>
      <c r="B31" s="7">
        <v>11</v>
      </c>
      <c r="C31" s="7">
        <v>23</v>
      </c>
      <c r="D31" s="10" t="s">
        <v>255</v>
      </c>
      <c r="E31" s="10" t="s">
        <v>15</v>
      </c>
      <c r="F31" s="10">
        <v>74</v>
      </c>
      <c r="G31" s="11">
        <f t="shared" si="0"/>
        <v>29.6</v>
      </c>
      <c r="H31" s="8">
        <v>80.4</v>
      </c>
      <c r="I31" s="11">
        <f t="shared" si="1"/>
        <v>48.24</v>
      </c>
      <c r="J31" s="19">
        <f t="shared" si="2"/>
        <v>77.84</v>
      </c>
      <c r="K31" s="8">
        <f t="shared" si="3"/>
        <v>27</v>
      </c>
      <c r="L31" s="8"/>
      <c r="M31" s="12"/>
    </row>
    <row r="32" spans="1:13" s="21" customFormat="1" ht="27.75" customHeight="1">
      <c r="A32" s="7">
        <v>20162518</v>
      </c>
      <c r="B32" s="7">
        <v>11</v>
      </c>
      <c r="C32" s="7"/>
      <c r="D32" s="10" t="s">
        <v>252</v>
      </c>
      <c r="E32" s="10" t="s">
        <v>15</v>
      </c>
      <c r="F32" s="10">
        <v>72</v>
      </c>
      <c r="G32" s="11">
        <f t="shared" si="0"/>
        <v>28.8</v>
      </c>
      <c r="H32" s="8"/>
      <c r="I32" s="11">
        <f t="shared" si="1"/>
        <v>0</v>
      </c>
      <c r="J32" s="19">
        <f t="shared" si="2"/>
        <v>28.8</v>
      </c>
      <c r="K32" s="8">
        <f t="shared" si="3"/>
        <v>28</v>
      </c>
      <c r="L32" s="8"/>
      <c r="M32" s="7" t="s">
        <v>412</v>
      </c>
    </row>
  </sheetData>
  <sheetProtection/>
  <mergeCells count="14">
    <mergeCell ref="A3:A4"/>
    <mergeCell ref="B3:B4"/>
    <mergeCell ref="C3:C4"/>
    <mergeCell ref="F3:G3"/>
    <mergeCell ref="E2:F2"/>
    <mergeCell ref="M3:M4"/>
    <mergeCell ref="A1:M1"/>
    <mergeCell ref="A2:C2"/>
    <mergeCell ref="J3:J4"/>
    <mergeCell ref="K3:K4"/>
    <mergeCell ref="L3:L4"/>
    <mergeCell ref="D3:D4"/>
    <mergeCell ref="E3:E4"/>
    <mergeCell ref="H3:I3"/>
  </mergeCells>
  <printOptions/>
  <pageMargins left="0.75" right="0.31" top="0.41" bottom="0.54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O1"/>
    </sheetView>
  </sheetViews>
  <sheetFormatPr defaultColWidth="9.00390625" defaultRowHeight="24" customHeight="1"/>
  <cols>
    <col min="1" max="1" width="11.50390625" style="2" customWidth="1"/>
    <col min="2" max="2" width="7.00390625" style="1" customWidth="1"/>
    <col min="3" max="3" width="5.50390625" style="1" customWidth="1"/>
    <col min="4" max="4" width="7.75390625" style="1" customWidth="1"/>
    <col min="5" max="5" width="5.625" style="1" customWidth="1"/>
    <col min="6" max="6" width="9.75390625" style="1" customWidth="1"/>
    <col min="7" max="7" width="13.125" style="1" customWidth="1"/>
    <col min="8" max="8" width="9.125" style="2" customWidth="1"/>
    <col min="9" max="9" width="12.50390625" style="2" customWidth="1"/>
    <col min="10" max="10" width="13.00390625" style="2" customWidth="1"/>
    <col min="11" max="11" width="12.75390625" style="2" customWidth="1"/>
    <col min="12" max="12" width="9.25390625" style="2" customWidth="1"/>
    <col min="13" max="13" width="5.50390625" style="2" customWidth="1"/>
    <col min="14" max="14" width="6.25390625" style="2" customWidth="1"/>
    <col min="15" max="15" width="5.50390625" style="2" customWidth="1"/>
    <col min="16" max="16384" width="9.00390625" style="2" customWidth="1"/>
  </cols>
  <sheetData>
    <row r="1" spans="1:15" ht="37.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3" s="18" customFormat="1" ht="24" customHeight="1">
      <c r="A2" s="24" t="s">
        <v>376</v>
      </c>
      <c r="B2" s="24"/>
      <c r="C2" s="24"/>
      <c r="D2" s="14"/>
      <c r="E2" s="24" t="s">
        <v>387</v>
      </c>
      <c r="F2" s="24"/>
      <c r="G2" s="24"/>
      <c r="H2" s="17"/>
      <c r="I2" s="17"/>
      <c r="J2" s="17"/>
      <c r="K2" s="17"/>
      <c r="L2" s="17"/>
      <c r="M2" s="17"/>
    </row>
    <row r="3" spans="1:15" s="20" customFormat="1" ht="24" customHeight="1">
      <c r="A3" s="25" t="s">
        <v>426</v>
      </c>
      <c r="B3" s="25" t="s">
        <v>8</v>
      </c>
      <c r="C3" s="25" t="s">
        <v>9</v>
      </c>
      <c r="D3" s="27" t="s">
        <v>10</v>
      </c>
      <c r="E3" s="27" t="s">
        <v>360</v>
      </c>
      <c r="F3" s="31" t="s">
        <v>1</v>
      </c>
      <c r="G3" s="32"/>
      <c r="H3" s="31" t="s">
        <v>2</v>
      </c>
      <c r="I3" s="33"/>
      <c r="J3" s="33"/>
      <c r="K3" s="32"/>
      <c r="L3" s="29" t="s">
        <v>3</v>
      </c>
      <c r="M3" s="29" t="s">
        <v>4</v>
      </c>
      <c r="N3" s="29" t="s">
        <v>5</v>
      </c>
      <c r="O3" s="29" t="s">
        <v>6</v>
      </c>
    </row>
    <row r="4" spans="1:15" s="20" customFormat="1" ht="24.75" customHeight="1">
      <c r="A4" s="27"/>
      <c r="B4" s="27"/>
      <c r="C4" s="27"/>
      <c r="D4" s="27"/>
      <c r="E4" s="27"/>
      <c r="F4" s="7" t="s">
        <v>11</v>
      </c>
      <c r="G4" s="7" t="s">
        <v>432</v>
      </c>
      <c r="H4" s="7" t="s">
        <v>12</v>
      </c>
      <c r="I4" s="7" t="s">
        <v>433</v>
      </c>
      <c r="J4" s="7" t="s">
        <v>13</v>
      </c>
      <c r="K4" s="7" t="s">
        <v>431</v>
      </c>
      <c r="L4" s="30"/>
      <c r="M4" s="30"/>
      <c r="N4" s="30"/>
      <c r="O4" s="30"/>
    </row>
    <row r="5" spans="1:15" s="21" customFormat="1" ht="24" customHeight="1">
      <c r="A5" s="7">
        <v>20162812</v>
      </c>
      <c r="B5" s="7">
        <v>12</v>
      </c>
      <c r="C5" s="7">
        <v>28</v>
      </c>
      <c r="D5" s="10" t="s">
        <v>278</v>
      </c>
      <c r="E5" s="10" t="s">
        <v>15</v>
      </c>
      <c r="F5" s="10">
        <v>70</v>
      </c>
      <c r="G5" s="11">
        <f aca="true" t="shared" si="0" ref="G5:G35">F5*0.4</f>
        <v>28</v>
      </c>
      <c r="H5" s="8">
        <v>95.5</v>
      </c>
      <c r="I5" s="11">
        <f aca="true" t="shared" si="1" ref="I5:I35">H5*0.5</f>
        <v>47.75</v>
      </c>
      <c r="J5" s="19">
        <v>93.5</v>
      </c>
      <c r="K5" s="8">
        <f aca="true" t="shared" si="2" ref="K5:K35">J5*0.6</f>
        <v>56.1</v>
      </c>
      <c r="L5" s="11">
        <f aca="true" t="shared" si="3" ref="L5:L35">K5+I5+G5</f>
        <v>131.85</v>
      </c>
      <c r="M5" s="8">
        <f aca="true" t="shared" si="4" ref="M5:M35">RANK(L5,L$5:L$40)</f>
        <v>1</v>
      </c>
      <c r="N5" s="8" t="s">
        <v>382</v>
      </c>
      <c r="O5" s="12"/>
    </row>
    <row r="6" spans="1:15" s="21" customFormat="1" ht="24" customHeight="1">
      <c r="A6" s="7">
        <v>20162629</v>
      </c>
      <c r="B6" s="7">
        <v>12</v>
      </c>
      <c r="C6" s="7">
        <v>13</v>
      </c>
      <c r="D6" s="10" t="s">
        <v>265</v>
      </c>
      <c r="E6" s="10" t="s">
        <v>15</v>
      </c>
      <c r="F6" s="10">
        <v>72.5</v>
      </c>
      <c r="G6" s="11">
        <f t="shared" si="0"/>
        <v>29</v>
      </c>
      <c r="H6" s="8">
        <v>89.44</v>
      </c>
      <c r="I6" s="11">
        <f t="shared" si="1"/>
        <v>44.72</v>
      </c>
      <c r="J6" s="19">
        <v>91.06</v>
      </c>
      <c r="K6" s="8">
        <f t="shared" si="2"/>
        <v>54.636</v>
      </c>
      <c r="L6" s="11">
        <f t="shared" si="3"/>
        <v>128.36</v>
      </c>
      <c r="M6" s="8">
        <f t="shared" si="4"/>
        <v>2</v>
      </c>
      <c r="N6" s="8" t="s">
        <v>382</v>
      </c>
      <c r="O6" s="12"/>
    </row>
    <row r="7" spans="1:15" s="21" customFormat="1" ht="24" customHeight="1">
      <c r="A7" s="7">
        <v>20162808</v>
      </c>
      <c r="B7" s="7">
        <v>12</v>
      </c>
      <c r="C7" s="7">
        <v>9</v>
      </c>
      <c r="D7" s="10" t="s">
        <v>275</v>
      </c>
      <c r="E7" s="10" t="s">
        <v>15</v>
      </c>
      <c r="F7" s="10">
        <v>67</v>
      </c>
      <c r="G7" s="11">
        <f t="shared" si="0"/>
        <v>26.8</v>
      </c>
      <c r="H7" s="8">
        <v>92.36</v>
      </c>
      <c r="I7" s="11">
        <f t="shared" si="1"/>
        <v>46.18</v>
      </c>
      <c r="J7" s="19">
        <v>91.9</v>
      </c>
      <c r="K7" s="8">
        <f t="shared" si="2"/>
        <v>55.14</v>
      </c>
      <c r="L7" s="11">
        <f t="shared" si="3"/>
        <v>128.12</v>
      </c>
      <c r="M7" s="8">
        <f t="shared" si="4"/>
        <v>3</v>
      </c>
      <c r="N7" s="8" t="s">
        <v>382</v>
      </c>
      <c r="O7" s="12"/>
    </row>
    <row r="8" spans="1:15" s="21" customFormat="1" ht="24" customHeight="1">
      <c r="A8" s="7">
        <v>20162901</v>
      </c>
      <c r="B8" s="7">
        <v>12</v>
      </c>
      <c r="C8" s="7">
        <v>8</v>
      </c>
      <c r="D8" s="10" t="s">
        <v>283</v>
      </c>
      <c r="E8" s="10" t="s">
        <v>15</v>
      </c>
      <c r="F8" s="10">
        <v>66</v>
      </c>
      <c r="G8" s="11">
        <f t="shared" si="0"/>
        <v>26.4</v>
      </c>
      <c r="H8" s="8">
        <v>87.96</v>
      </c>
      <c r="I8" s="11">
        <f t="shared" si="1"/>
        <v>43.98</v>
      </c>
      <c r="J8" s="19">
        <v>91.92</v>
      </c>
      <c r="K8" s="8">
        <f t="shared" si="2"/>
        <v>55.152</v>
      </c>
      <c r="L8" s="11">
        <f t="shared" si="3"/>
        <v>125.53</v>
      </c>
      <c r="M8" s="8">
        <f t="shared" si="4"/>
        <v>4</v>
      </c>
      <c r="N8" s="8" t="s">
        <v>382</v>
      </c>
      <c r="O8" s="12"/>
    </row>
    <row r="9" spans="1:15" s="21" customFormat="1" ht="24" customHeight="1">
      <c r="A9" s="7">
        <v>20162717</v>
      </c>
      <c r="B9" s="7">
        <v>12</v>
      </c>
      <c r="C9" s="7">
        <v>17</v>
      </c>
      <c r="D9" s="10" t="s">
        <v>271</v>
      </c>
      <c r="E9" s="10" t="s">
        <v>15</v>
      </c>
      <c r="F9" s="10">
        <v>70.5</v>
      </c>
      <c r="G9" s="11">
        <f t="shared" si="0"/>
        <v>28.2</v>
      </c>
      <c r="H9" s="8">
        <v>91.36</v>
      </c>
      <c r="I9" s="11">
        <f t="shared" si="1"/>
        <v>45.68</v>
      </c>
      <c r="J9" s="19">
        <v>83.82</v>
      </c>
      <c r="K9" s="8">
        <f t="shared" si="2"/>
        <v>50.292</v>
      </c>
      <c r="L9" s="11">
        <f t="shared" si="3"/>
        <v>124.17</v>
      </c>
      <c r="M9" s="8">
        <f t="shared" si="4"/>
        <v>5</v>
      </c>
      <c r="N9" s="8" t="s">
        <v>382</v>
      </c>
      <c r="O9" s="12"/>
    </row>
    <row r="10" spans="1:15" s="21" customFormat="1" ht="24" customHeight="1">
      <c r="A10" s="7">
        <v>20163020</v>
      </c>
      <c r="B10" s="7">
        <v>12</v>
      </c>
      <c r="C10" s="7">
        <v>6</v>
      </c>
      <c r="D10" s="10" t="s">
        <v>289</v>
      </c>
      <c r="E10" s="10" t="s">
        <v>15</v>
      </c>
      <c r="F10" s="10">
        <v>67</v>
      </c>
      <c r="G10" s="11">
        <f t="shared" si="0"/>
        <v>26.8</v>
      </c>
      <c r="H10" s="8">
        <v>94.48</v>
      </c>
      <c r="I10" s="11">
        <f t="shared" si="1"/>
        <v>47.24</v>
      </c>
      <c r="J10" s="19">
        <v>83.38</v>
      </c>
      <c r="K10" s="8">
        <f t="shared" si="2"/>
        <v>50.028</v>
      </c>
      <c r="L10" s="11">
        <f t="shared" si="3"/>
        <v>124.07</v>
      </c>
      <c r="M10" s="8">
        <f t="shared" si="4"/>
        <v>6</v>
      </c>
      <c r="N10" s="8" t="s">
        <v>382</v>
      </c>
      <c r="O10" s="12"/>
    </row>
    <row r="11" spans="1:15" s="21" customFormat="1" ht="24" customHeight="1">
      <c r="A11" s="7">
        <v>20162722</v>
      </c>
      <c r="B11" s="7">
        <v>12</v>
      </c>
      <c r="C11" s="7">
        <v>22</v>
      </c>
      <c r="D11" s="10" t="s">
        <v>273</v>
      </c>
      <c r="E11" s="10" t="s">
        <v>24</v>
      </c>
      <c r="F11" s="10">
        <v>70.5</v>
      </c>
      <c r="G11" s="11">
        <f t="shared" si="0"/>
        <v>28.2</v>
      </c>
      <c r="H11" s="8">
        <v>87.42</v>
      </c>
      <c r="I11" s="11">
        <f t="shared" si="1"/>
        <v>43.71</v>
      </c>
      <c r="J11" s="19">
        <v>83.36</v>
      </c>
      <c r="K11" s="8">
        <f t="shared" si="2"/>
        <v>50.016</v>
      </c>
      <c r="L11" s="11">
        <f t="shared" si="3"/>
        <v>121.93</v>
      </c>
      <c r="M11" s="8">
        <f t="shared" si="4"/>
        <v>7</v>
      </c>
      <c r="N11" s="8" t="s">
        <v>382</v>
      </c>
      <c r="O11" s="12"/>
    </row>
    <row r="12" spans="1:15" s="21" customFormat="1" ht="24" customHeight="1">
      <c r="A12" s="7">
        <v>20162811</v>
      </c>
      <c r="B12" s="7">
        <v>12</v>
      </c>
      <c r="C12" s="7">
        <v>31</v>
      </c>
      <c r="D12" s="10" t="s">
        <v>277</v>
      </c>
      <c r="E12" s="10" t="s">
        <v>15</v>
      </c>
      <c r="F12" s="10">
        <v>69.5</v>
      </c>
      <c r="G12" s="11">
        <f t="shared" si="0"/>
        <v>27.8</v>
      </c>
      <c r="H12" s="8">
        <v>85</v>
      </c>
      <c r="I12" s="11">
        <f t="shared" si="1"/>
        <v>42.5</v>
      </c>
      <c r="J12" s="19">
        <v>83.56</v>
      </c>
      <c r="K12" s="8">
        <f t="shared" si="2"/>
        <v>50.136</v>
      </c>
      <c r="L12" s="11">
        <f t="shared" si="3"/>
        <v>120.44</v>
      </c>
      <c r="M12" s="8">
        <f t="shared" si="4"/>
        <v>8</v>
      </c>
      <c r="N12" s="8" t="s">
        <v>382</v>
      </c>
      <c r="O12" s="12"/>
    </row>
    <row r="13" spans="1:15" s="21" customFormat="1" ht="24" customHeight="1">
      <c r="A13" s="7">
        <v>20162818</v>
      </c>
      <c r="B13" s="7">
        <v>12</v>
      </c>
      <c r="C13" s="7">
        <v>16</v>
      </c>
      <c r="D13" s="10" t="s">
        <v>281</v>
      </c>
      <c r="E13" s="10" t="s">
        <v>15</v>
      </c>
      <c r="F13" s="10">
        <v>65.5</v>
      </c>
      <c r="G13" s="11">
        <f t="shared" si="0"/>
        <v>26.2</v>
      </c>
      <c r="H13" s="8">
        <v>95.34</v>
      </c>
      <c r="I13" s="11">
        <f t="shared" si="1"/>
        <v>47.67</v>
      </c>
      <c r="J13" s="19">
        <v>77.06</v>
      </c>
      <c r="K13" s="8">
        <f t="shared" si="2"/>
        <v>46.236</v>
      </c>
      <c r="L13" s="11">
        <f t="shared" si="3"/>
        <v>120.11</v>
      </c>
      <c r="M13" s="8">
        <f t="shared" si="4"/>
        <v>9</v>
      </c>
      <c r="N13" s="8" t="s">
        <v>382</v>
      </c>
      <c r="O13" s="12"/>
    </row>
    <row r="14" spans="1:15" s="21" customFormat="1" ht="24" customHeight="1">
      <c r="A14" s="7">
        <v>20162807</v>
      </c>
      <c r="B14" s="7">
        <v>12</v>
      </c>
      <c r="C14" s="7">
        <v>26</v>
      </c>
      <c r="D14" s="10" t="s">
        <v>37</v>
      </c>
      <c r="E14" s="10" t="s">
        <v>15</v>
      </c>
      <c r="F14" s="10">
        <v>70</v>
      </c>
      <c r="G14" s="11">
        <f t="shared" si="0"/>
        <v>28</v>
      </c>
      <c r="H14" s="8">
        <v>85.06</v>
      </c>
      <c r="I14" s="11">
        <f t="shared" si="1"/>
        <v>42.53</v>
      </c>
      <c r="J14" s="19">
        <v>82.46</v>
      </c>
      <c r="K14" s="8">
        <f t="shared" si="2"/>
        <v>49.476</v>
      </c>
      <c r="L14" s="11">
        <f t="shared" si="3"/>
        <v>120.01</v>
      </c>
      <c r="M14" s="8">
        <f t="shared" si="4"/>
        <v>10</v>
      </c>
      <c r="N14" s="8" t="s">
        <v>382</v>
      </c>
      <c r="O14" s="12"/>
    </row>
    <row r="15" spans="1:15" s="21" customFormat="1" ht="24" customHeight="1">
      <c r="A15" s="7">
        <v>20163005</v>
      </c>
      <c r="B15" s="7">
        <v>12</v>
      </c>
      <c r="C15" s="7">
        <v>32</v>
      </c>
      <c r="D15" s="10" t="s">
        <v>288</v>
      </c>
      <c r="E15" s="10" t="s">
        <v>24</v>
      </c>
      <c r="F15" s="10">
        <v>64</v>
      </c>
      <c r="G15" s="11">
        <f t="shared" si="0"/>
        <v>25.6</v>
      </c>
      <c r="H15" s="8">
        <v>85.66</v>
      </c>
      <c r="I15" s="11">
        <f t="shared" si="1"/>
        <v>42.83</v>
      </c>
      <c r="J15" s="19">
        <v>84.58</v>
      </c>
      <c r="K15" s="8">
        <f t="shared" si="2"/>
        <v>50.748</v>
      </c>
      <c r="L15" s="11">
        <f t="shared" si="3"/>
        <v>119.18</v>
      </c>
      <c r="M15" s="8">
        <f t="shared" si="4"/>
        <v>11</v>
      </c>
      <c r="N15" s="8" t="s">
        <v>382</v>
      </c>
      <c r="O15" s="12"/>
    </row>
    <row r="16" spans="1:15" s="21" customFormat="1" ht="24" customHeight="1">
      <c r="A16" s="7">
        <v>20162824</v>
      </c>
      <c r="B16" s="7">
        <v>12</v>
      </c>
      <c r="C16" s="7">
        <v>30</v>
      </c>
      <c r="D16" s="10" t="s">
        <v>282</v>
      </c>
      <c r="E16" s="10" t="s">
        <v>24</v>
      </c>
      <c r="F16" s="10">
        <v>64</v>
      </c>
      <c r="G16" s="11">
        <f t="shared" si="0"/>
        <v>25.6</v>
      </c>
      <c r="H16" s="8">
        <v>82.12</v>
      </c>
      <c r="I16" s="11">
        <f t="shared" si="1"/>
        <v>41.06</v>
      </c>
      <c r="J16" s="19">
        <v>86.88</v>
      </c>
      <c r="K16" s="8">
        <f t="shared" si="2"/>
        <v>52.128</v>
      </c>
      <c r="L16" s="11">
        <f t="shared" si="3"/>
        <v>118.79</v>
      </c>
      <c r="M16" s="8">
        <f t="shared" si="4"/>
        <v>12</v>
      </c>
      <c r="N16" s="8" t="s">
        <v>382</v>
      </c>
      <c r="O16" s="12"/>
    </row>
    <row r="17" spans="1:15" s="21" customFormat="1" ht="24" customHeight="1">
      <c r="A17" s="7">
        <v>20163002</v>
      </c>
      <c r="B17" s="7">
        <v>12</v>
      </c>
      <c r="C17" s="7">
        <v>12</v>
      </c>
      <c r="D17" s="10" t="s">
        <v>287</v>
      </c>
      <c r="E17" s="10" t="s">
        <v>15</v>
      </c>
      <c r="F17" s="10">
        <v>72</v>
      </c>
      <c r="G17" s="11">
        <f t="shared" si="0"/>
        <v>28.8</v>
      </c>
      <c r="H17" s="8">
        <v>81.96</v>
      </c>
      <c r="I17" s="11">
        <f t="shared" si="1"/>
        <v>40.98</v>
      </c>
      <c r="J17" s="19">
        <v>81.38</v>
      </c>
      <c r="K17" s="8">
        <f t="shared" si="2"/>
        <v>48.828</v>
      </c>
      <c r="L17" s="11">
        <f t="shared" si="3"/>
        <v>118.61</v>
      </c>
      <c r="M17" s="8">
        <f t="shared" si="4"/>
        <v>13</v>
      </c>
      <c r="N17" s="8"/>
      <c r="O17" s="12"/>
    </row>
    <row r="18" spans="1:15" s="21" customFormat="1" ht="24" customHeight="1">
      <c r="A18" s="7">
        <v>20163021</v>
      </c>
      <c r="B18" s="7">
        <v>12</v>
      </c>
      <c r="C18" s="7">
        <v>23</v>
      </c>
      <c r="D18" s="10" t="s">
        <v>290</v>
      </c>
      <c r="E18" s="10" t="s">
        <v>15</v>
      </c>
      <c r="F18" s="10">
        <v>64</v>
      </c>
      <c r="G18" s="11">
        <f t="shared" si="0"/>
        <v>25.6</v>
      </c>
      <c r="H18" s="8">
        <v>88.02</v>
      </c>
      <c r="I18" s="11">
        <f t="shared" si="1"/>
        <v>44.01</v>
      </c>
      <c r="J18" s="19">
        <v>81.5</v>
      </c>
      <c r="K18" s="8">
        <f t="shared" si="2"/>
        <v>48.9</v>
      </c>
      <c r="L18" s="11">
        <f t="shared" si="3"/>
        <v>118.51</v>
      </c>
      <c r="M18" s="8">
        <f t="shared" si="4"/>
        <v>14</v>
      </c>
      <c r="N18" s="8"/>
      <c r="O18" s="12"/>
    </row>
    <row r="19" spans="1:15" s="21" customFormat="1" ht="24" customHeight="1">
      <c r="A19" s="7">
        <v>20162627</v>
      </c>
      <c r="B19" s="7">
        <v>12</v>
      </c>
      <c r="C19" s="7">
        <v>4</v>
      </c>
      <c r="D19" s="10" t="s">
        <v>264</v>
      </c>
      <c r="E19" s="10" t="s">
        <v>15</v>
      </c>
      <c r="F19" s="10">
        <v>68.5</v>
      </c>
      <c r="G19" s="11">
        <f t="shared" si="0"/>
        <v>27.4</v>
      </c>
      <c r="H19" s="8">
        <v>87.9</v>
      </c>
      <c r="I19" s="11">
        <f t="shared" si="1"/>
        <v>43.95</v>
      </c>
      <c r="J19" s="19">
        <v>78.48</v>
      </c>
      <c r="K19" s="8">
        <f t="shared" si="2"/>
        <v>47.088</v>
      </c>
      <c r="L19" s="11">
        <f t="shared" si="3"/>
        <v>118.44</v>
      </c>
      <c r="M19" s="8">
        <f t="shared" si="4"/>
        <v>15</v>
      </c>
      <c r="N19" s="8"/>
      <c r="O19" s="12"/>
    </row>
    <row r="20" spans="1:15" s="21" customFormat="1" ht="24" customHeight="1">
      <c r="A20" s="7">
        <v>20162903</v>
      </c>
      <c r="B20" s="7">
        <v>12</v>
      </c>
      <c r="C20" s="7">
        <v>20</v>
      </c>
      <c r="D20" s="10" t="s">
        <v>284</v>
      </c>
      <c r="E20" s="10" t="s">
        <v>24</v>
      </c>
      <c r="F20" s="10">
        <v>65.5</v>
      </c>
      <c r="G20" s="11">
        <f t="shared" si="0"/>
        <v>26.2</v>
      </c>
      <c r="H20" s="8">
        <v>81.2</v>
      </c>
      <c r="I20" s="11">
        <f t="shared" si="1"/>
        <v>40.6</v>
      </c>
      <c r="J20" s="19">
        <v>84.98</v>
      </c>
      <c r="K20" s="8">
        <f t="shared" si="2"/>
        <v>50.988</v>
      </c>
      <c r="L20" s="11">
        <f t="shared" si="3"/>
        <v>117.79</v>
      </c>
      <c r="M20" s="8">
        <f t="shared" si="4"/>
        <v>16</v>
      </c>
      <c r="N20" s="8"/>
      <c r="O20" s="12"/>
    </row>
    <row r="21" spans="1:15" s="21" customFormat="1" ht="24" customHeight="1">
      <c r="A21" s="7">
        <v>20162630</v>
      </c>
      <c r="B21" s="7">
        <v>12</v>
      </c>
      <c r="C21" s="7">
        <v>21</v>
      </c>
      <c r="D21" s="10" t="s">
        <v>266</v>
      </c>
      <c r="E21" s="10" t="s">
        <v>15</v>
      </c>
      <c r="F21" s="10">
        <v>74.5</v>
      </c>
      <c r="G21" s="11">
        <f t="shared" si="0"/>
        <v>29.8</v>
      </c>
      <c r="H21" s="8">
        <v>84.6</v>
      </c>
      <c r="I21" s="11">
        <f t="shared" si="1"/>
        <v>42.3</v>
      </c>
      <c r="J21" s="19">
        <v>73.84</v>
      </c>
      <c r="K21" s="8">
        <f t="shared" si="2"/>
        <v>44.304</v>
      </c>
      <c r="L21" s="11">
        <f t="shared" si="3"/>
        <v>116.4</v>
      </c>
      <c r="M21" s="8">
        <f t="shared" si="4"/>
        <v>17</v>
      </c>
      <c r="N21" s="8"/>
      <c r="O21" s="12"/>
    </row>
    <row r="22" spans="1:15" s="21" customFormat="1" ht="24" customHeight="1">
      <c r="A22" s="7">
        <v>20162708</v>
      </c>
      <c r="B22" s="7">
        <v>12</v>
      </c>
      <c r="C22" s="7">
        <v>5</v>
      </c>
      <c r="D22" s="10" t="s">
        <v>269</v>
      </c>
      <c r="E22" s="10" t="s">
        <v>15</v>
      </c>
      <c r="F22" s="10">
        <v>68</v>
      </c>
      <c r="G22" s="11">
        <f t="shared" si="0"/>
        <v>27.2</v>
      </c>
      <c r="H22" s="8">
        <v>82.42</v>
      </c>
      <c r="I22" s="11">
        <f t="shared" si="1"/>
        <v>41.21</v>
      </c>
      <c r="J22" s="19">
        <v>79.22</v>
      </c>
      <c r="K22" s="8">
        <f t="shared" si="2"/>
        <v>47.532</v>
      </c>
      <c r="L22" s="11">
        <f t="shared" si="3"/>
        <v>115.94</v>
      </c>
      <c r="M22" s="8">
        <f t="shared" si="4"/>
        <v>18</v>
      </c>
      <c r="N22" s="8"/>
      <c r="O22" s="12"/>
    </row>
    <row r="23" spans="1:15" s="21" customFormat="1" ht="24" customHeight="1">
      <c r="A23" s="7">
        <v>20162626</v>
      </c>
      <c r="B23" s="7">
        <v>12</v>
      </c>
      <c r="C23" s="7">
        <v>15</v>
      </c>
      <c r="D23" s="10" t="s">
        <v>263</v>
      </c>
      <c r="E23" s="10" t="s">
        <v>15</v>
      </c>
      <c r="F23" s="10">
        <v>68.5</v>
      </c>
      <c r="G23" s="11">
        <f t="shared" si="0"/>
        <v>27.4</v>
      </c>
      <c r="H23" s="8">
        <v>84.7</v>
      </c>
      <c r="I23" s="11">
        <f t="shared" si="1"/>
        <v>42.35</v>
      </c>
      <c r="J23" s="19">
        <v>76.9</v>
      </c>
      <c r="K23" s="8">
        <f t="shared" si="2"/>
        <v>46.14</v>
      </c>
      <c r="L23" s="11">
        <f t="shared" si="3"/>
        <v>115.89</v>
      </c>
      <c r="M23" s="8">
        <f t="shared" si="4"/>
        <v>19</v>
      </c>
      <c r="N23" s="8"/>
      <c r="O23" s="12"/>
    </row>
    <row r="24" spans="1:15" s="21" customFormat="1" ht="24" customHeight="1">
      <c r="A24" s="7">
        <v>20162624</v>
      </c>
      <c r="B24" s="7">
        <v>12</v>
      </c>
      <c r="C24" s="7">
        <v>27</v>
      </c>
      <c r="D24" s="10" t="s">
        <v>262</v>
      </c>
      <c r="E24" s="10" t="s">
        <v>15</v>
      </c>
      <c r="F24" s="10">
        <v>66</v>
      </c>
      <c r="G24" s="11">
        <f t="shared" si="0"/>
        <v>26.4</v>
      </c>
      <c r="H24" s="8">
        <v>84.88</v>
      </c>
      <c r="I24" s="11">
        <f t="shared" si="1"/>
        <v>42.44</v>
      </c>
      <c r="J24" s="19">
        <v>78.1</v>
      </c>
      <c r="K24" s="8">
        <f t="shared" si="2"/>
        <v>46.86</v>
      </c>
      <c r="L24" s="11">
        <f t="shared" si="3"/>
        <v>115.7</v>
      </c>
      <c r="M24" s="8">
        <f t="shared" si="4"/>
        <v>20</v>
      </c>
      <c r="N24" s="8"/>
      <c r="O24" s="12"/>
    </row>
    <row r="25" spans="1:15" s="21" customFormat="1" ht="24" customHeight="1">
      <c r="A25" s="7">
        <v>20162924</v>
      </c>
      <c r="B25" s="7">
        <v>12</v>
      </c>
      <c r="C25" s="7">
        <v>11</v>
      </c>
      <c r="D25" s="10" t="s">
        <v>285</v>
      </c>
      <c r="E25" s="10" t="s">
        <v>15</v>
      </c>
      <c r="F25" s="10">
        <v>64</v>
      </c>
      <c r="G25" s="11">
        <f t="shared" si="0"/>
        <v>25.6</v>
      </c>
      <c r="H25" s="8">
        <v>79.52</v>
      </c>
      <c r="I25" s="11">
        <f t="shared" si="1"/>
        <v>39.76</v>
      </c>
      <c r="J25" s="19">
        <v>83.66</v>
      </c>
      <c r="K25" s="8">
        <f t="shared" si="2"/>
        <v>50.196</v>
      </c>
      <c r="L25" s="11">
        <f t="shared" si="3"/>
        <v>115.56</v>
      </c>
      <c r="M25" s="8">
        <f t="shared" si="4"/>
        <v>21</v>
      </c>
      <c r="N25" s="8"/>
      <c r="O25" s="12"/>
    </row>
    <row r="26" spans="1:15" s="21" customFormat="1" ht="24" customHeight="1">
      <c r="A26" s="7">
        <v>20162930</v>
      </c>
      <c r="B26" s="7">
        <v>12</v>
      </c>
      <c r="C26" s="7">
        <v>7</v>
      </c>
      <c r="D26" s="10" t="s">
        <v>286</v>
      </c>
      <c r="E26" s="10" t="s">
        <v>15</v>
      </c>
      <c r="F26" s="10">
        <v>72.5</v>
      </c>
      <c r="G26" s="11">
        <f t="shared" si="0"/>
        <v>29</v>
      </c>
      <c r="H26" s="8">
        <v>80.04</v>
      </c>
      <c r="I26" s="11">
        <f t="shared" si="1"/>
        <v>40.02</v>
      </c>
      <c r="J26" s="19">
        <v>76.42</v>
      </c>
      <c r="K26" s="8">
        <f t="shared" si="2"/>
        <v>45.852</v>
      </c>
      <c r="L26" s="11">
        <f t="shared" si="3"/>
        <v>114.87</v>
      </c>
      <c r="M26" s="8">
        <f t="shared" si="4"/>
        <v>22</v>
      </c>
      <c r="N26" s="8"/>
      <c r="O26" s="12"/>
    </row>
    <row r="27" spans="1:15" s="21" customFormat="1" ht="24" customHeight="1">
      <c r="A27" s="7">
        <v>20162714</v>
      </c>
      <c r="B27" s="7">
        <v>12</v>
      </c>
      <c r="C27" s="7">
        <v>24</v>
      </c>
      <c r="D27" s="10" t="s">
        <v>270</v>
      </c>
      <c r="E27" s="10" t="s">
        <v>15</v>
      </c>
      <c r="F27" s="10">
        <v>64.5</v>
      </c>
      <c r="G27" s="11">
        <f t="shared" si="0"/>
        <v>25.8</v>
      </c>
      <c r="H27" s="8">
        <v>77.5</v>
      </c>
      <c r="I27" s="11">
        <f t="shared" si="1"/>
        <v>38.75</v>
      </c>
      <c r="J27" s="19">
        <v>81.52</v>
      </c>
      <c r="K27" s="8">
        <f t="shared" si="2"/>
        <v>48.912</v>
      </c>
      <c r="L27" s="11">
        <f t="shared" si="3"/>
        <v>113.46</v>
      </c>
      <c r="M27" s="8">
        <f t="shared" si="4"/>
        <v>23</v>
      </c>
      <c r="N27" s="8"/>
      <c r="O27" s="12"/>
    </row>
    <row r="28" spans="1:15" s="21" customFormat="1" ht="24" customHeight="1">
      <c r="A28" s="7">
        <v>20162724</v>
      </c>
      <c r="B28" s="7">
        <v>12</v>
      </c>
      <c r="C28" s="7">
        <v>33</v>
      </c>
      <c r="D28" s="10" t="s">
        <v>274</v>
      </c>
      <c r="E28" s="10" t="s">
        <v>24</v>
      </c>
      <c r="F28" s="10">
        <v>66</v>
      </c>
      <c r="G28" s="11">
        <f t="shared" si="0"/>
        <v>26.4</v>
      </c>
      <c r="H28" s="8">
        <v>84.04</v>
      </c>
      <c r="I28" s="11">
        <f t="shared" si="1"/>
        <v>42.02</v>
      </c>
      <c r="J28" s="19">
        <v>74.58</v>
      </c>
      <c r="K28" s="8">
        <f t="shared" si="2"/>
        <v>44.748</v>
      </c>
      <c r="L28" s="11">
        <f t="shared" si="3"/>
        <v>113.17</v>
      </c>
      <c r="M28" s="8">
        <f t="shared" si="4"/>
        <v>24</v>
      </c>
      <c r="N28" s="8"/>
      <c r="O28" s="12"/>
    </row>
    <row r="29" spans="1:15" s="21" customFormat="1" ht="24" customHeight="1">
      <c r="A29" s="7">
        <v>20162815</v>
      </c>
      <c r="B29" s="7">
        <v>12</v>
      </c>
      <c r="C29" s="7">
        <v>29</v>
      </c>
      <c r="D29" s="10" t="s">
        <v>279</v>
      </c>
      <c r="E29" s="10" t="s">
        <v>15</v>
      </c>
      <c r="F29" s="10">
        <v>67.5</v>
      </c>
      <c r="G29" s="11">
        <f t="shared" si="0"/>
        <v>27</v>
      </c>
      <c r="H29" s="8">
        <v>83.14</v>
      </c>
      <c r="I29" s="11">
        <f t="shared" si="1"/>
        <v>41.57</v>
      </c>
      <c r="J29" s="19">
        <v>73.68</v>
      </c>
      <c r="K29" s="8">
        <f t="shared" si="2"/>
        <v>44.208</v>
      </c>
      <c r="L29" s="11">
        <f t="shared" si="3"/>
        <v>112.78</v>
      </c>
      <c r="M29" s="8">
        <f t="shared" si="4"/>
        <v>25</v>
      </c>
      <c r="N29" s="8"/>
      <c r="O29" s="12"/>
    </row>
    <row r="30" spans="1:15" s="21" customFormat="1" ht="24" customHeight="1">
      <c r="A30" s="7">
        <v>20162702</v>
      </c>
      <c r="B30" s="7">
        <v>12</v>
      </c>
      <c r="C30" s="7">
        <v>10</v>
      </c>
      <c r="D30" s="10" t="s">
        <v>267</v>
      </c>
      <c r="E30" s="10" t="s">
        <v>15</v>
      </c>
      <c r="F30" s="10">
        <v>76</v>
      </c>
      <c r="G30" s="11">
        <f t="shared" si="0"/>
        <v>30.4</v>
      </c>
      <c r="H30" s="8">
        <v>77.66</v>
      </c>
      <c r="I30" s="11">
        <f t="shared" si="1"/>
        <v>38.83</v>
      </c>
      <c r="J30" s="19">
        <v>70.68</v>
      </c>
      <c r="K30" s="8">
        <f t="shared" si="2"/>
        <v>42.408</v>
      </c>
      <c r="L30" s="11">
        <f t="shared" si="3"/>
        <v>111.64</v>
      </c>
      <c r="M30" s="8">
        <f t="shared" si="4"/>
        <v>26</v>
      </c>
      <c r="N30" s="8"/>
      <c r="O30" s="12"/>
    </row>
    <row r="31" spans="1:15" s="21" customFormat="1" ht="24" customHeight="1">
      <c r="A31" s="7">
        <v>20162817</v>
      </c>
      <c r="B31" s="7">
        <v>12</v>
      </c>
      <c r="C31" s="7">
        <v>14</v>
      </c>
      <c r="D31" s="10" t="s">
        <v>280</v>
      </c>
      <c r="E31" s="10" t="s">
        <v>15</v>
      </c>
      <c r="F31" s="10">
        <v>67.5</v>
      </c>
      <c r="G31" s="11">
        <f t="shared" si="0"/>
        <v>27</v>
      </c>
      <c r="H31" s="8">
        <v>88</v>
      </c>
      <c r="I31" s="11">
        <f t="shared" si="1"/>
        <v>44</v>
      </c>
      <c r="J31" s="19">
        <v>67.56</v>
      </c>
      <c r="K31" s="8">
        <f t="shared" si="2"/>
        <v>40.536</v>
      </c>
      <c r="L31" s="11">
        <f t="shared" si="3"/>
        <v>111.54</v>
      </c>
      <c r="M31" s="8">
        <f t="shared" si="4"/>
        <v>27</v>
      </c>
      <c r="N31" s="8"/>
      <c r="O31" s="12"/>
    </row>
    <row r="32" spans="1:15" s="21" customFormat="1" ht="24" customHeight="1">
      <c r="A32" s="7">
        <v>20162720</v>
      </c>
      <c r="B32" s="7">
        <v>12</v>
      </c>
      <c r="C32" s="7">
        <v>19</v>
      </c>
      <c r="D32" s="10" t="s">
        <v>272</v>
      </c>
      <c r="E32" s="10" t="s">
        <v>15</v>
      </c>
      <c r="F32" s="10">
        <v>67</v>
      </c>
      <c r="G32" s="11">
        <f t="shared" si="0"/>
        <v>26.8</v>
      </c>
      <c r="H32" s="8">
        <v>80.62</v>
      </c>
      <c r="I32" s="11">
        <f t="shared" si="1"/>
        <v>40.31</v>
      </c>
      <c r="J32" s="19">
        <v>71.6</v>
      </c>
      <c r="K32" s="8">
        <f t="shared" si="2"/>
        <v>42.96</v>
      </c>
      <c r="L32" s="11">
        <f t="shared" si="3"/>
        <v>110.07</v>
      </c>
      <c r="M32" s="8">
        <f t="shared" si="4"/>
        <v>28</v>
      </c>
      <c r="N32" s="8"/>
      <c r="O32" s="12"/>
    </row>
    <row r="33" spans="1:15" s="21" customFormat="1" ht="24" customHeight="1">
      <c r="A33" s="7">
        <v>20162810</v>
      </c>
      <c r="B33" s="7">
        <v>12</v>
      </c>
      <c r="C33" s="7">
        <v>18</v>
      </c>
      <c r="D33" s="10" t="s">
        <v>276</v>
      </c>
      <c r="E33" s="10" t="s">
        <v>15</v>
      </c>
      <c r="F33" s="10">
        <v>64.5</v>
      </c>
      <c r="G33" s="11">
        <f t="shared" si="0"/>
        <v>25.8</v>
      </c>
      <c r="H33" s="8">
        <v>81.42</v>
      </c>
      <c r="I33" s="11">
        <f t="shared" si="1"/>
        <v>40.71</v>
      </c>
      <c r="J33" s="19">
        <v>72.3</v>
      </c>
      <c r="K33" s="8">
        <f t="shared" si="2"/>
        <v>43.38</v>
      </c>
      <c r="L33" s="11">
        <f t="shared" si="3"/>
        <v>109.89</v>
      </c>
      <c r="M33" s="8">
        <f t="shared" si="4"/>
        <v>29</v>
      </c>
      <c r="N33" s="8"/>
      <c r="O33" s="12"/>
    </row>
    <row r="34" spans="1:15" s="21" customFormat="1" ht="24" customHeight="1">
      <c r="A34" s="7">
        <v>20162706</v>
      </c>
      <c r="B34" s="7">
        <v>12</v>
      </c>
      <c r="C34" s="7">
        <v>34</v>
      </c>
      <c r="D34" s="10" t="s">
        <v>268</v>
      </c>
      <c r="E34" s="10" t="s">
        <v>15</v>
      </c>
      <c r="F34" s="10">
        <v>66.5</v>
      </c>
      <c r="G34" s="11">
        <f t="shared" si="0"/>
        <v>26.6</v>
      </c>
      <c r="H34" s="8">
        <v>79.96</v>
      </c>
      <c r="I34" s="11">
        <f t="shared" si="1"/>
        <v>39.98</v>
      </c>
      <c r="J34" s="19">
        <v>71.16</v>
      </c>
      <c r="K34" s="8">
        <f t="shared" si="2"/>
        <v>42.696</v>
      </c>
      <c r="L34" s="11">
        <f t="shared" si="3"/>
        <v>109.28</v>
      </c>
      <c r="M34" s="8">
        <f t="shared" si="4"/>
        <v>30</v>
      </c>
      <c r="N34" s="8"/>
      <c r="O34" s="12"/>
    </row>
    <row r="35" spans="1:15" s="21" customFormat="1" ht="24" customHeight="1">
      <c r="A35" s="7">
        <v>20162803</v>
      </c>
      <c r="B35" s="7">
        <v>12</v>
      </c>
      <c r="C35" s="7">
        <v>25</v>
      </c>
      <c r="D35" s="10" t="s">
        <v>62</v>
      </c>
      <c r="E35" s="10" t="s">
        <v>15</v>
      </c>
      <c r="F35" s="10">
        <v>64</v>
      </c>
      <c r="G35" s="11">
        <f t="shared" si="0"/>
        <v>25.6</v>
      </c>
      <c r="H35" s="8">
        <v>77.72</v>
      </c>
      <c r="I35" s="11">
        <f t="shared" si="1"/>
        <v>38.86</v>
      </c>
      <c r="J35" s="19">
        <v>73.72</v>
      </c>
      <c r="K35" s="8">
        <f t="shared" si="2"/>
        <v>44.232</v>
      </c>
      <c r="L35" s="11">
        <f t="shared" si="3"/>
        <v>108.69</v>
      </c>
      <c r="M35" s="8">
        <f t="shared" si="4"/>
        <v>31</v>
      </c>
      <c r="N35" s="8"/>
      <c r="O35" s="12"/>
    </row>
  </sheetData>
  <sheetProtection/>
  <mergeCells count="14">
    <mergeCell ref="A1:O1"/>
    <mergeCell ref="F3:G3"/>
    <mergeCell ref="H3:K3"/>
    <mergeCell ref="A3:A4"/>
    <mergeCell ref="B3:B4"/>
    <mergeCell ref="C3:C4"/>
    <mergeCell ref="O3:O4"/>
    <mergeCell ref="A2:C2"/>
    <mergeCell ref="E2:G2"/>
    <mergeCell ref="L3:L4"/>
    <mergeCell ref="M3:M4"/>
    <mergeCell ref="N3:N4"/>
    <mergeCell ref="D3:D4"/>
    <mergeCell ref="E3:E4"/>
  </mergeCells>
  <printOptions/>
  <pageMargins left="0.55" right="0.4" top="0.47" bottom="0.5" header="0.5" footer="0.5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:O1"/>
    </sheetView>
  </sheetViews>
  <sheetFormatPr defaultColWidth="9.00390625" defaultRowHeight="14.25"/>
  <cols>
    <col min="1" max="1" width="11.375" style="4" customWidth="1"/>
    <col min="2" max="2" width="6.25390625" style="3" customWidth="1"/>
    <col min="3" max="3" width="6.125" style="3" customWidth="1"/>
    <col min="4" max="4" width="7.50390625" style="3" customWidth="1"/>
    <col min="5" max="5" width="5.125" style="3" customWidth="1"/>
    <col min="6" max="6" width="9.75390625" style="3" customWidth="1"/>
    <col min="7" max="7" width="11.75390625" style="3" customWidth="1"/>
    <col min="8" max="8" width="9.125" style="4" customWidth="1"/>
    <col min="9" max="9" width="13.75390625" style="4" customWidth="1"/>
    <col min="10" max="10" width="13.875" style="4" customWidth="1"/>
    <col min="11" max="11" width="12.50390625" style="4" customWidth="1"/>
    <col min="12" max="12" width="9.625" style="4" customWidth="1"/>
    <col min="13" max="13" width="6.00390625" style="4" customWidth="1"/>
    <col min="14" max="14" width="5.875" style="4" customWidth="1"/>
    <col min="15" max="15" width="5.00390625" style="4" customWidth="1"/>
    <col min="16" max="16384" width="9.00390625" style="4" customWidth="1"/>
  </cols>
  <sheetData>
    <row r="1" spans="1:15" ht="41.2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3" s="18" customFormat="1" ht="27" customHeight="1">
      <c r="A2" s="24" t="s">
        <v>377</v>
      </c>
      <c r="B2" s="24"/>
      <c r="C2" s="24"/>
      <c r="D2" s="14"/>
      <c r="E2" s="24" t="s">
        <v>388</v>
      </c>
      <c r="F2" s="24"/>
      <c r="G2" s="24"/>
      <c r="H2" s="17"/>
      <c r="I2" s="17"/>
      <c r="J2" s="17"/>
      <c r="K2" s="17"/>
      <c r="L2" s="17"/>
      <c r="M2" s="17"/>
    </row>
    <row r="3" spans="1:15" s="20" customFormat="1" ht="22.5" customHeight="1">
      <c r="A3" s="25" t="s">
        <v>7</v>
      </c>
      <c r="B3" s="25" t="s">
        <v>8</v>
      </c>
      <c r="C3" s="25" t="s">
        <v>9</v>
      </c>
      <c r="D3" s="27" t="s">
        <v>10</v>
      </c>
      <c r="E3" s="27" t="s">
        <v>360</v>
      </c>
      <c r="F3" s="31" t="s">
        <v>1</v>
      </c>
      <c r="G3" s="32"/>
      <c r="H3" s="31" t="s">
        <v>2</v>
      </c>
      <c r="I3" s="33"/>
      <c r="J3" s="33"/>
      <c r="K3" s="32"/>
      <c r="L3" s="29" t="s">
        <v>3</v>
      </c>
      <c r="M3" s="29" t="s">
        <v>4</v>
      </c>
      <c r="N3" s="29" t="s">
        <v>5</v>
      </c>
      <c r="O3" s="29" t="s">
        <v>6</v>
      </c>
    </row>
    <row r="4" spans="1:15" s="20" customFormat="1" ht="30" customHeight="1">
      <c r="A4" s="27"/>
      <c r="B4" s="27"/>
      <c r="C4" s="27"/>
      <c r="D4" s="27"/>
      <c r="E4" s="27"/>
      <c r="F4" s="7" t="s">
        <v>11</v>
      </c>
      <c r="G4" s="7" t="s">
        <v>434</v>
      </c>
      <c r="H4" s="7" t="s">
        <v>12</v>
      </c>
      <c r="I4" s="7" t="s">
        <v>413</v>
      </c>
      <c r="J4" s="7" t="s">
        <v>13</v>
      </c>
      <c r="K4" s="7" t="s">
        <v>408</v>
      </c>
      <c r="L4" s="30"/>
      <c r="M4" s="30"/>
      <c r="N4" s="30"/>
      <c r="O4" s="30"/>
    </row>
    <row r="5" spans="1:15" s="21" customFormat="1" ht="24" customHeight="1">
      <c r="A5" s="7">
        <v>20163115</v>
      </c>
      <c r="B5" s="7">
        <v>13</v>
      </c>
      <c r="C5" s="7">
        <v>8</v>
      </c>
      <c r="D5" s="10" t="s">
        <v>293</v>
      </c>
      <c r="E5" s="10" t="s">
        <v>15</v>
      </c>
      <c r="F5" s="10">
        <v>73.5</v>
      </c>
      <c r="G5" s="11">
        <f aca="true" t="shared" si="0" ref="G5:G16">F5*0.4</f>
        <v>29.4</v>
      </c>
      <c r="H5" s="8">
        <v>95.66</v>
      </c>
      <c r="I5" s="11">
        <f aca="true" t="shared" si="1" ref="I5:I16">H5*0.5</f>
        <v>47.83</v>
      </c>
      <c r="J5" s="19">
        <v>93.14</v>
      </c>
      <c r="K5" s="11">
        <f aca="true" t="shared" si="2" ref="K5:K16">J5*0.6</f>
        <v>55.88</v>
      </c>
      <c r="L5" s="11">
        <f aca="true" t="shared" si="3" ref="L5:L16">K5+I5+G5</f>
        <v>133.11</v>
      </c>
      <c r="M5" s="8">
        <f aca="true" t="shared" si="4" ref="M5:M16">RANK(L5,L$5:L$35)</f>
        <v>1</v>
      </c>
      <c r="N5" s="8" t="s">
        <v>382</v>
      </c>
      <c r="O5" s="12"/>
    </row>
    <row r="6" spans="1:15" s="21" customFormat="1" ht="24" customHeight="1">
      <c r="A6" s="7">
        <v>20163216</v>
      </c>
      <c r="B6" s="7">
        <v>13</v>
      </c>
      <c r="C6" s="7">
        <v>6</v>
      </c>
      <c r="D6" s="10" t="s">
        <v>297</v>
      </c>
      <c r="E6" s="10" t="s">
        <v>24</v>
      </c>
      <c r="F6" s="10">
        <v>71</v>
      </c>
      <c r="G6" s="11">
        <f t="shared" si="0"/>
        <v>28.4</v>
      </c>
      <c r="H6" s="8">
        <v>95.82</v>
      </c>
      <c r="I6" s="11">
        <f t="shared" si="1"/>
        <v>47.91</v>
      </c>
      <c r="J6" s="19">
        <v>93.18</v>
      </c>
      <c r="K6" s="11">
        <f t="shared" si="2"/>
        <v>55.91</v>
      </c>
      <c r="L6" s="11">
        <f t="shared" si="3"/>
        <v>132.22</v>
      </c>
      <c r="M6" s="8">
        <f t="shared" si="4"/>
        <v>2</v>
      </c>
      <c r="N6" s="8" t="s">
        <v>382</v>
      </c>
      <c r="O6" s="12"/>
    </row>
    <row r="7" spans="1:15" s="21" customFormat="1" ht="24" customHeight="1">
      <c r="A7" s="7">
        <v>20163315</v>
      </c>
      <c r="B7" s="7">
        <v>13</v>
      </c>
      <c r="C7" s="7">
        <v>11</v>
      </c>
      <c r="D7" s="10" t="s">
        <v>301</v>
      </c>
      <c r="E7" s="10" t="s">
        <v>24</v>
      </c>
      <c r="F7" s="10">
        <v>75.5</v>
      </c>
      <c r="G7" s="11">
        <f t="shared" si="0"/>
        <v>30.2</v>
      </c>
      <c r="H7" s="8">
        <v>92.98</v>
      </c>
      <c r="I7" s="11">
        <f t="shared" si="1"/>
        <v>46.49</v>
      </c>
      <c r="J7" s="19">
        <v>92.18</v>
      </c>
      <c r="K7" s="11">
        <f t="shared" si="2"/>
        <v>55.31</v>
      </c>
      <c r="L7" s="11">
        <f t="shared" si="3"/>
        <v>132</v>
      </c>
      <c r="M7" s="8">
        <f t="shared" si="4"/>
        <v>3</v>
      </c>
      <c r="N7" s="8" t="s">
        <v>382</v>
      </c>
      <c r="O7" s="12"/>
    </row>
    <row r="8" spans="1:15" s="21" customFormat="1" ht="24" customHeight="1">
      <c r="A8" s="7">
        <v>20163209</v>
      </c>
      <c r="B8" s="7">
        <v>13</v>
      </c>
      <c r="C8" s="7">
        <v>4</v>
      </c>
      <c r="D8" s="10" t="s">
        <v>296</v>
      </c>
      <c r="E8" s="10" t="s">
        <v>15</v>
      </c>
      <c r="F8" s="10">
        <v>74</v>
      </c>
      <c r="G8" s="11">
        <f t="shared" si="0"/>
        <v>29.6</v>
      </c>
      <c r="H8" s="8">
        <v>92.64</v>
      </c>
      <c r="I8" s="11">
        <f t="shared" si="1"/>
        <v>46.32</v>
      </c>
      <c r="J8" s="19">
        <v>93.26</v>
      </c>
      <c r="K8" s="11">
        <f t="shared" si="2"/>
        <v>55.96</v>
      </c>
      <c r="L8" s="11">
        <f t="shared" si="3"/>
        <v>131.88</v>
      </c>
      <c r="M8" s="8">
        <f t="shared" si="4"/>
        <v>4</v>
      </c>
      <c r="N8" s="8" t="s">
        <v>382</v>
      </c>
      <c r="O8" s="12"/>
    </row>
    <row r="9" spans="1:15" s="21" customFormat="1" ht="24" customHeight="1">
      <c r="A9" s="7">
        <v>20163108</v>
      </c>
      <c r="B9" s="7">
        <v>13</v>
      </c>
      <c r="C9" s="7">
        <v>12</v>
      </c>
      <c r="D9" s="10" t="s">
        <v>291</v>
      </c>
      <c r="E9" s="10" t="s">
        <v>15</v>
      </c>
      <c r="F9" s="10">
        <v>70</v>
      </c>
      <c r="G9" s="11">
        <f t="shared" si="0"/>
        <v>28</v>
      </c>
      <c r="H9" s="8">
        <v>96.04</v>
      </c>
      <c r="I9" s="11">
        <f t="shared" si="1"/>
        <v>48.02</v>
      </c>
      <c r="J9" s="19">
        <v>92.73</v>
      </c>
      <c r="K9" s="11">
        <f t="shared" si="2"/>
        <v>55.64</v>
      </c>
      <c r="L9" s="11">
        <f t="shared" si="3"/>
        <v>131.66</v>
      </c>
      <c r="M9" s="8">
        <f t="shared" si="4"/>
        <v>5</v>
      </c>
      <c r="N9" s="8"/>
      <c r="O9" s="12"/>
    </row>
    <row r="10" spans="1:15" s="21" customFormat="1" ht="24" customHeight="1">
      <c r="A10" s="7">
        <v>20163110</v>
      </c>
      <c r="B10" s="7">
        <v>13</v>
      </c>
      <c r="C10" s="7">
        <v>9</v>
      </c>
      <c r="D10" s="10" t="s">
        <v>292</v>
      </c>
      <c r="E10" s="10" t="s">
        <v>24</v>
      </c>
      <c r="F10" s="10">
        <v>71.5</v>
      </c>
      <c r="G10" s="11">
        <f t="shared" si="0"/>
        <v>28.6</v>
      </c>
      <c r="H10" s="8">
        <v>93.52</v>
      </c>
      <c r="I10" s="11">
        <f t="shared" si="1"/>
        <v>46.76</v>
      </c>
      <c r="J10" s="19">
        <v>92.58</v>
      </c>
      <c r="K10" s="11">
        <f t="shared" si="2"/>
        <v>55.55</v>
      </c>
      <c r="L10" s="11">
        <f t="shared" si="3"/>
        <v>130.91</v>
      </c>
      <c r="M10" s="8">
        <f t="shared" si="4"/>
        <v>6</v>
      </c>
      <c r="N10" s="8"/>
      <c r="O10" s="12"/>
    </row>
    <row r="11" spans="1:15" s="21" customFormat="1" ht="24" customHeight="1">
      <c r="A11" s="7">
        <v>20163308</v>
      </c>
      <c r="B11" s="7">
        <v>13</v>
      </c>
      <c r="C11" s="7">
        <v>10</v>
      </c>
      <c r="D11" s="10" t="s">
        <v>300</v>
      </c>
      <c r="E11" s="10" t="s">
        <v>15</v>
      </c>
      <c r="F11" s="10">
        <v>75.5</v>
      </c>
      <c r="G11" s="11">
        <f t="shared" si="0"/>
        <v>30.2</v>
      </c>
      <c r="H11" s="8">
        <v>92.82</v>
      </c>
      <c r="I11" s="11">
        <f t="shared" si="1"/>
        <v>46.41</v>
      </c>
      <c r="J11" s="19">
        <v>90.28</v>
      </c>
      <c r="K11" s="11">
        <f t="shared" si="2"/>
        <v>54.17</v>
      </c>
      <c r="L11" s="11">
        <f t="shared" si="3"/>
        <v>130.78</v>
      </c>
      <c r="M11" s="8">
        <f t="shared" si="4"/>
        <v>7</v>
      </c>
      <c r="N11" s="8"/>
      <c r="O11" s="12"/>
    </row>
    <row r="12" spans="1:15" s="21" customFormat="1" ht="24" customHeight="1">
      <c r="A12" s="7">
        <v>20163218</v>
      </c>
      <c r="B12" s="7">
        <v>13</v>
      </c>
      <c r="C12" s="7">
        <v>14</v>
      </c>
      <c r="D12" s="10" t="s">
        <v>298</v>
      </c>
      <c r="E12" s="10" t="s">
        <v>24</v>
      </c>
      <c r="F12" s="10">
        <v>75.5</v>
      </c>
      <c r="G12" s="11">
        <f t="shared" si="0"/>
        <v>30.2</v>
      </c>
      <c r="H12" s="8">
        <v>92.18</v>
      </c>
      <c r="I12" s="11">
        <f t="shared" si="1"/>
        <v>46.09</v>
      </c>
      <c r="J12" s="19">
        <v>90.8</v>
      </c>
      <c r="K12" s="11">
        <f t="shared" si="2"/>
        <v>54.48</v>
      </c>
      <c r="L12" s="11">
        <f t="shared" si="3"/>
        <v>130.77</v>
      </c>
      <c r="M12" s="8">
        <f t="shared" si="4"/>
        <v>8</v>
      </c>
      <c r="N12" s="8"/>
      <c r="O12" s="12"/>
    </row>
    <row r="13" spans="1:15" s="21" customFormat="1" ht="24" customHeight="1">
      <c r="A13" s="7">
        <v>20163117</v>
      </c>
      <c r="B13" s="7">
        <v>13</v>
      </c>
      <c r="C13" s="7">
        <v>13</v>
      </c>
      <c r="D13" s="10" t="s">
        <v>294</v>
      </c>
      <c r="E13" s="10" t="s">
        <v>24</v>
      </c>
      <c r="F13" s="10">
        <v>72</v>
      </c>
      <c r="G13" s="11">
        <f t="shared" si="0"/>
        <v>28.8</v>
      </c>
      <c r="H13" s="8">
        <v>91.62</v>
      </c>
      <c r="I13" s="11">
        <f t="shared" si="1"/>
        <v>45.81</v>
      </c>
      <c r="J13" s="19">
        <v>92.14</v>
      </c>
      <c r="K13" s="11">
        <f t="shared" si="2"/>
        <v>55.28</v>
      </c>
      <c r="L13" s="11">
        <f t="shared" si="3"/>
        <v>129.89</v>
      </c>
      <c r="M13" s="8">
        <f t="shared" si="4"/>
        <v>9</v>
      </c>
      <c r="N13" s="8"/>
      <c r="O13" s="12"/>
    </row>
    <row r="14" spans="1:15" s="21" customFormat="1" ht="24" customHeight="1">
      <c r="A14" s="7">
        <v>20163220</v>
      </c>
      <c r="B14" s="7">
        <v>13</v>
      </c>
      <c r="C14" s="7">
        <v>15</v>
      </c>
      <c r="D14" s="10" t="s">
        <v>299</v>
      </c>
      <c r="E14" s="10" t="s">
        <v>24</v>
      </c>
      <c r="F14" s="10">
        <v>70.5</v>
      </c>
      <c r="G14" s="11">
        <f t="shared" si="0"/>
        <v>28.2</v>
      </c>
      <c r="H14" s="8">
        <v>89.34</v>
      </c>
      <c r="I14" s="11">
        <f t="shared" si="1"/>
        <v>44.67</v>
      </c>
      <c r="J14" s="19">
        <v>90.1</v>
      </c>
      <c r="K14" s="11">
        <f t="shared" si="2"/>
        <v>54.06</v>
      </c>
      <c r="L14" s="11">
        <f t="shared" si="3"/>
        <v>126.93</v>
      </c>
      <c r="M14" s="8">
        <f t="shared" si="4"/>
        <v>10</v>
      </c>
      <c r="N14" s="8"/>
      <c r="O14" s="12"/>
    </row>
    <row r="15" spans="1:15" s="21" customFormat="1" ht="24" customHeight="1">
      <c r="A15" s="7">
        <v>20163319</v>
      </c>
      <c r="B15" s="7">
        <v>13</v>
      </c>
      <c r="C15" s="7">
        <v>7</v>
      </c>
      <c r="D15" s="10" t="s">
        <v>302</v>
      </c>
      <c r="E15" s="10" t="s">
        <v>24</v>
      </c>
      <c r="F15" s="10">
        <v>71.5</v>
      </c>
      <c r="G15" s="11">
        <f t="shared" si="0"/>
        <v>28.6</v>
      </c>
      <c r="H15" s="8">
        <v>88.98</v>
      </c>
      <c r="I15" s="11">
        <f t="shared" si="1"/>
        <v>44.49</v>
      </c>
      <c r="J15" s="19">
        <v>89.68</v>
      </c>
      <c r="K15" s="11">
        <f t="shared" si="2"/>
        <v>53.81</v>
      </c>
      <c r="L15" s="11">
        <f t="shared" si="3"/>
        <v>126.9</v>
      </c>
      <c r="M15" s="8">
        <f t="shared" si="4"/>
        <v>11</v>
      </c>
      <c r="N15" s="8"/>
      <c r="O15" s="12"/>
    </row>
    <row r="16" spans="1:15" s="21" customFormat="1" ht="24" customHeight="1">
      <c r="A16" s="7">
        <v>20163207</v>
      </c>
      <c r="B16" s="7">
        <v>13</v>
      </c>
      <c r="C16" s="7">
        <v>5</v>
      </c>
      <c r="D16" s="10" t="s">
        <v>295</v>
      </c>
      <c r="E16" s="10" t="s">
        <v>24</v>
      </c>
      <c r="F16" s="10">
        <v>70</v>
      </c>
      <c r="G16" s="11">
        <f t="shared" si="0"/>
        <v>28</v>
      </c>
      <c r="H16" s="8">
        <v>86.4</v>
      </c>
      <c r="I16" s="11">
        <f t="shared" si="1"/>
        <v>43.2</v>
      </c>
      <c r="J16" s="19">
        <v>88.84</v>
      </c>
      <c r="K16" s="11">
        <f t="shared" si="2"/>
        <v>53.3</v>
      </c>
      <c r="L16" s="11">
        <f t="shared" si="3"/>
        <v>124.5</v>
      </c>
      <c r="M16" s="8">
        <f t="shared" si="4"/>
        <v>12</v>
      </c>
      <c r="N16" s="8"/>
      <c r="O16" s="12"/>
    </row>
  </sheetData>
  <sheetProtection/>
  <mergeCells count="14">
    <mergeCell ref="A1:O1"/>
    <mergeCell ref="F3:G3"/>
    <mergeCell ref="H3:K3"/>
    <mergeCell ref="A3:A4"/>
    <mergeCell ref="B3:B4"/>
    <mergeCell ref="C3:C4"/>
    <mergeCell ref="O3:O4"/>
    <mergeCell ref="A2:C2"/>
    <mergeCell ref="E2:G2"/>
    <mergeCell ref="L3:L4"/>
    <mergeCell ref="M3:M4"/>
    <mergeCell ref="N3:N4"/>
    <mergeCell ref="D3:D4"/>
    <mergeCell ref="E3:E4"/>
  </mergeCells>
  <printOptions/>
  <pageMargins left="0.6" right="0.32" top="0.84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6">
      <selection activeCell="J22" sqref="J22"/>
    </sheetView>
  </sheetViews>
  <sheetFormatPr defaultColWidth="9.00390625" defaultRowHeight="24" customHeight="1"/>
  <cols>
    <col min="1" max="1" width="10.75390625" style="4" customWidth="1"/>
    <col min="2" max="2" width="6.25390625" style="3" customWidth="1"/>
    <col min="3" max="3" width="9.00390625" style="3" customWidth="1"/>
    <col min="4" max="4" width="8.625" style="3" customWidth="1"/>
    <col min="5" max="5" width="6.875" style="3" customWidth="1"/>
    <col min="6" max="6" width="9.50390625" style="3" customWidth="1"/>
    <col min="7" max="7" width="14.25390625" style="3" customWidth="1"/>
    <col min="8" max="8" width="11.875" style="4" customWidth="1"/>
    <col min="9" max="9" width="15.00390625" style="4" customWidth="1"/>
    <col min="10" max="10" width="12.00390625" style="4" customWidth="1"/>
    <col min="11" max="11" width="7.375" style="4" customWidth="1"/>
    <col min="12" max="12" width="9.00390625" style="3" customWidth="1"/>
    <col min="13" max="13" width="6.625" style="4" customWidth="1"/>
    <col min="14" max="16384" width="9.00390625" style="4" customWidth="1"/>
  </cols>
  <sheetData>
    <row r="1" spans="1:13" ht="34.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6" customFormat="1" ht="18.75" customHeight="1">
      <c r="A2" s="24" t="s">
        <v>0</v>
      </c>
      <c r="B2" s="24"/>
      <c r="C2" s="24"/>
      <c r="D2" s="14"/>
      <c r="E2" s="24" t="s">
        <v>381</v>
      </c>
      <c r="F2" s="24"/>
      <c r="G2" s="5"/>
      <c r="H2" s="5"/>
      <c r="I2" s="5"/>
      <c r="J2" s="5"/>
      <c r="K2" s="5"/>
      <c r="L2" s="5"/>
      <c r="M2" s="5"/>
    </row>
    <row r="3" spans="1:13" s="3" customFormat="1" ht="19.5" customHeight="1">
      <c r="A3" s="25" t="s">
        <v>399</v>
      </c>
      <c r="B3" s="25" t="s">
        <v>8</v>
      </c>
      <c r="C3" s="25" t="s">
        <v>400</v>
      </c>
      <c r="D3" s="27" t="s">
        <v>10</v>
      </c>
      <c r="E3" s="25" t="s">
        <v>401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405</v>
      </c>
      <c r="M3" s="25" t="s">
        <v>6</v>
      </c>
    </row>
    <row r="4" spans="1:13" s="3" customFormat="1" ht="22.5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404</v>
      </c>
      <c r="J4" s="25"/>
      <c r="K4" s="25"/>
      <c r="L4" s="25"/>
      <c r="M4" s="25"/>
    </row>
    <row r="5" spans="1:13" ht="24" customHeight="1">
      <c r="A5" s="10">
        <v>20160107</v>
      </c>
      <c r="B5" s="10">
        <v>1</v>
      </c>
      <c r="C5" s="10">
        <v>8</v>
      </c>
      <c r="D5" s="10" t="s">
        <v>19</v>
      </c>
      <c r="E5" s="10" t="s">
        <v>15</v>
      </c>
      <c r="F5" s="10">
        <v>80.5</v>
      </c>
      <c r="G5" s="11">
        <f aca="true" t="shared" si="0" ref="G5:G21">F5*0.4</f>
        <v>32.2</v>
      </c>
      <c r="H5" s="8">
        <v>93.4</v>
      </c>
      <c r="I5" s="8">
        <f aca="true" t="shared" si="1" ref="I5:I21">H5*0.6</f>
        <v>56.04</v>
      </c>
      <c r="J5" s="11">
        <f aca="true" t="shared" si="2" ref="J5:J21">G5+I5</f>
        <v>88.24</v>
      </c>
      <c r="K5" s="8">
        <f aca="true" t="shared" si="3" ref="K5:K21">RANK(J5,J$5:J$21)</f>
        <v>1</v>
      </c>
      <c r="L5" s="8" t="s">
        <v>402</v>
      </c>
      <c r="M5" s="12"/>
    </row>
    <row r="6" spans="1:13" ht="24" customHeight="1">
      <c r="A6" s="10">
        <v>20160101</v>
      </c>
      <c r="B6" s="10">
        <v>1</v>
      </c>
      <c r="C6" s="10">
        <v>12</v>
      </c>
      <c r="D6" s="10" t="s">
        <v>14</v>
      </c>
      <c r="E6" s="10" t="s">
        <v>15</v>
      </c>
      <c r="F6" s="10">
        <v>84</v>
      </c>
      <c r="G6" s="11">
        <f t="shared" si="0"/>
        <v>33.6</v>
      </c>
      <c r="H6" s="8">
        <v>88.6</v>
      </c>
      <c r="I6" s="8">
        <f t="shared" si="1"/>
        <v>53.16</v>
      </c>
      <c r="J6" s="11">
        <f t="shared" si="2"/>
        <v>86.76</v>
      </c>
      <c r="K6" s="8">
        <f t="shared" si="3"/>
        <v>2</v>
      </c>
      <c r="L6" s="8" t="s">
        <v>402</v>
      </c>
      <c r="M6" s="12"/>
    </row>
    <row r="7" spans="1:13" ht="24" customHeight="1">
      <c r="A7" s="10">
        <v>20160114</v>
      </c>
      <c r="B7" s="10">
        <v>1</v>
      </c>
      <c r="C7" s="10">
        <v>6</v>
      </c>
      <c r="D7" s="10" t="s">
        <v>26</v>
      </c>
      <c r="E7" s="10" t="s">
        <v>15</v>
      </c>
      <c r="F7" s="10">
        <v>76</v>
      </c>
      <c r="G7" s="11">
        <f t="shared" si="0"/>
        <v>30.4</v>
      </c>
      <c r="H7" s="8">
        <v>92.8</v>
      </c>
      <c r="I7" s="8">
        <f t="shared" si="1"/>
        <v>55.68</v>
      </c>
      <c r="J7" s="11">
        <f t="shared" si="2"/>
        <v>86.08</v>
      </c>
      <c r="K7" s="8">
        <f t="shared" si="3"/>
        <v>3</v>
      </c>
      <c r="L7" s="8" t="s">
        <v>402</v>
      </c>
      <c r="M7" s="12"/>
    </row>
    <row r="8" spans="1:13" ht="24" customHeight="1">
      <c r="A8" s="10">
        <v>20160118</v>
      </c>
      <c r="B8" s="10">
        <v>1</v>
      </c>
      <c r="C8" s="10">
        <v>9</v>
      </c>
      <c r="D8" s="10" t="s">
        <v>28</v>
      </c>
      <c r="E8" s="10" t="s">
        <v>15</v>
      </c>
      <c r="F8" s="10">
        <v>79</v>
      </c>
      <c r="G8" s="11">
        <f t="shared" si="0"/>
        <v>31.6</v>
      </c>
      <c r="H8" s="8">
        <v>90.2</v>
      </c>
      <c r="I8" s="8">
        <f t="shared" si="1"/>
        <v>54.12</v>
      </c>
      <c r="J8" s="11">
        <f t="shared" si="2"/>
        <v>85.72</v>
      </c>
      <c r="K8" s="8">
        <f t="shared" si="3"/>
        <v>4</v>
      </c>
      <c r="L8" s="8" t="s">
        <v>402</v>
      </c>
      <c r="M8" s="12"/>
    </row>
    <row r="9" spans="1:13" ht="24" customHeight="1">
      <c r="A9" s="10">
        <v>20160123</v>
      </c>
      <c r="B9" s="10">
        <v>1</v>
      </c>
      <c r="C9" s="10">
        <v>15</v>
      </c>
      <c r="D9" s="10" t="s">
        <v>33</v>
      </c>
      <c r="E9" s="10" t="s">
        <v>15</v>
      </c>
      <c r="F9" s="10">
        <v>76.5</v>
      </c>
      <c r="G9" s="11">
        <f t="shared" si="0"/>
        <v>30.6</v>
      </c>
      <c r="H9" s="8">
        <v>87.8</v>
      </c>
      <c r="I9" s="8">
        <f t="shared" si="1"/>
        <v>52.68</v>
      </c>
      <c r="J9" s="11">
        <f t="shared" si="2"/>
        <v>83.28</v>
      </c>
      <c r="K9" s="8">
        <f t="shared" si="3"/>
        <v>5</v>
      </c>
      <c r="L9" s="8" t="s">
        <v>402</v>
      </c>
      <c r="M9" s="12"/>
    </row>
    <row r="10" spans="1:13" ht="24" customHeight="1">
      <c r="A10" s="10">
        <v>20160105</v>
      </c>
      <c r="B10" s="10">
        <v>1</v>
      </c>
      <c r="C10" s="10">
        <v>11</v>
      </c>
      <c r="D10" s="10" t="s">
        <v>17</v>
      </c>
      <c r="E10" s="10" t="s">
        <v>15</v>
      </c>
      <c r="F10" s="10">
        <v>77.5</v>
      </c>
      <c r="G10" s="11">
        <f t="shared" si="0"/>
        <v>31</v>
      </c>
      <c r="H10" s="8">
        <v>86.2</v>
      </c>
      <c r="I10" s="8">
        <f t="shared" si="1"/>
        <v>51.72</v>
      </c>
      <c r="J10" s="11">
        <f t="shared" si="2"/>
        <v>82.72</v>
      </c>
      <c r="K10" s="8">
        <f t="shared" si="3"/>
        <v>6</v>
      </c>
      <c r="L10" s="8" t="s">
        <v>402</v>
      </c>
      <c r="M10" s="12"/>
    </row>
    <row r="11" spans="1:13" ht="24" customHeight="1">
      <c r="A11" s="10">
        <v>20160113</v>
      </c>
      <c r="B11" s="10">
        <v>1</v>
      </c>
      <c r="C11" s="10">
        <v>2</v>
      </c>
      <c r="D11" s="10" t="s">
        <v>25</v>
      </c>
      <c r="E11" s="10" t="s">
        <v>24</v>
      </c>
      <c r="F11" s="10">
        <v>74.5</v>
      </c>
      <c r="G11" s="11">
        <f t="shared" si="0"/>
        <v>29.8</v>
      </c>
      <c r="H11" s="8">
        <v>88.2</v>
      </c>
      <c r="I11" s="8">
        <f t="shared" si="1"/>
        <v>52.92</v>
      </c>
      <c r="J11" s="11">
        <f t="shared" si="2"/>
        <v>82.72</v>
      </c>
      <c r="K11" s="8">
        <f t="shared" si="3"/>
        <v>6</v>
      </c>
      <c r="L11" s="8"/>
      <c r="M11" s="12"/>
    </row>
    <row r="12" spans="1:13" ht="24" customHeight="1">
      <c r="A12" s="10">
        <v>20160108</v>
      </c>
      <c r="B12" s="10">
        <v>1</v>
      </c>
      <c r="C12" s="10">
        <v>7</v>
      </c>
      <c r="D12" s="10" t="s">
        <v>20</v>
      </c>
      <c r="E12" s="10" t="s">
        <v>15</v>
      </c>
      <c r="F12" s="10">
        <v>74</v>
      </c>
      <c r="G12" s="11">
        <f t="shared" si="0"/>
        <v>29.6</v>
      </c>
      <c r="H12" s="8">
        <v>86.8</v>
      </c>
      <c r="I12" s="8">
        <f t="shared" si="1"/>
        <v>52.08</v>
      </c>
      <c r="J12" s="11">
        <f t="shared" si="2"/>
        <v>81.68</v>
      </c>
      <c r="K12" s="8">
        <f t="shared" si="3"/>
        <v>8</v>
      </c>
      <c r="L12" s="8"/>
      <c r="M12" s="12"/>
    </row>
    <row r="13" spans="1:13" ht="24" customHeight="1">
      <c r="A13" s="10">
        <v>20160119</v>
      </c>
      <c r="B13" s="10">
        <v>1</v>
      </c>
      <c r="C13" s="10">
        <v>4</v>
      </c>
      <c r="D13" s="10" t="s">
        <v>29</v>
      </c>
      <c r="E13" s="10" t="s">
        <v>15</v>
      </c>
      <c r="F13" s="10">
        <v>77.5</v>
      </c>
      <c r="G13" s="11">
        <f t="shared" si="0"/>
        <v>31</v>
      </c>
      <c r="H13" s="8">
        <v>82.4</v>
      </c>
      <c r="I13" s="8">
        <f t="shared" si="1"/>
        <v>49.44</v>
      </c>
      <c r="J13" s="11">
        <f t="shared" si="2"/>
        <v>80.44</v>
      </c>
      <c r="K13" s="8">
        <f t="shared" si="3"/>
        <v>9</v>
      </c>
      <c r="L13" s="8"/>
      <c r="M13" s="12"/>
    </row>
    <row r="14" spans="1:13" ht="24" customHeight="1">
      <c r="A14" s="10">
        <v>20160121</v>
      </c>
      <c r="B14" s="10">
        <v>1</v>
      </c>
      <c r="C14" s="10">
        <v>13</v>
      </c>
      <c r="D14" s="10" t="s">
        <v>32</v>
      </c>
      <c r="E14" s="10" t="s">
        <v>15</v>
      </c>
      <c r="F14" s="10">
        <v>74</v>
      </c>
      <c r="G14" s="11">
        <f t="shared" si="0"/>
        <v>29.6</v>
      </c>
      <c r="H14" s="8">
        <v>84.4</v>
      </c>
      <c r="I14" s="8">
        <f t="shared" si="1"/>
        <v>50.64</v>
      </c>
      <c r="J14" s="11">
        <f t="shared" si="2"/>
        <v>80.24</v>
      </c>
      <c r="K14" s="8">
        <f t="shared" si="3"/>
        <v>10</v>
      </c>
      <c r="L14" s="8"/>
      <c r="M14" s="12"/>
    </row>
    <row r="15" spans="1:13" ht="24" customHeight="1">
      <c r="A15" s="10">
        <v>20160110</v>
      </c>
      <c r="B15" s="10">
        <v>1</v>
      </c>
      <c r="C15" s="10">
        <v>14</v>
      </c>
      <c r="D15" s="10" t="s">
        <v>22</v>
      </c>
      <c r="E15" s="10" t="s">
        <v>15</v>
      </c>
      <c r="F15" s="10">
        <v>69.5</v>
      </c>
      <c r="G15" s="11">
        <f t="shared" si="0"/>
        <v>27.8</v>
      </c>
      <c r="H15" s="8">
        <v>85.2</v>
      </c>
      <c r="I15" s="8">
        <f t="shared" si="1"/>
        <v>51.12</v>
      </c>
      <c r="J15" s="11">
        <f t="shared" si="2"/>
        <v>78.92</v>
      </c>
      <c r="K15" s="8">
        <f t="shared" si="3"/>
        <v>11</v>
      </c>
      <c r="L15" s="8"/>
      <c r="M15" s="12"/>
    </row>
    <row r="16" spans="1:13" ht="24" customHeight="1">
      <c r="A16" s="10">
        <v>20160120</v>
      </c>
      <c r="B16" s="10">
        <v>1</v>
      </c>
      <c r="C16" s="10">
        <v>5</v>
      </c>
      <c r="D16" s="10" t="s">
        <v>30</v>
      </c>
      <c r="E16" s="10" t="s">
        <v>31</v>
      </c>
      <c r="F16" s="10">
        <v>66</v>
      </c>
      <c r="G16" s="11">
        <f t="shared" si="0"/>
        <v>26.4</v>
      </c>
      <c r="H16" s="8">
        <v>86.6</v>
      </c>
      <c r="I16" s="8">
        <f t="shared" si="1"/>
        <v>51.96</v>
      </c>
      <c r="J16" s="11">
        <f t="shared" si="2"/>
        <v>78.36</v>
      </c>
      <c r="K16" s="8">
        <f t="shared" si="3"/>
        <v>12</v>
      </c>
      <c r="L16" s="8"/>
      <c r="M16" s="12"/>
    </row>
    <row r="17" spans="1:13" ht="24" customHeight="1">
      <c r="A17" s="10">
        <v>20160102</v>
      </c>
      <c r="B17" s="10">
        <v>1</v>
      </c>
      <c r="C17" s="10">
        <v>17</v>
      </c>
      <c r="D17" s="10" t="s">
        <v>16</v>
      </c>
      <c r="E17" s="10" t="s">
        <v>15</v>
      </c>
      <c r="F17" s="10">
        <v>63</v>
      </c>
      <c r="G17" s="11">
        <f t="shared" si="0"/>
        <v>25.2</v>
      </c>
      <c r="H17" s="8">
        <v>88.2</v>
      </c>
      <c r="I17" s="8">
        <f t="shared" si="1"/>
        <v>52.92</v>
      </c>
      <c r="J17" s="11">
        <f t="shared" si="2"/>
        <v>78.12</v>
      </c>
      <c r="K17" s="8">
        <f t="shared" si="3"/>
        <v>13</v>
      </c>
      <c r="L17" s="8"/>
      <c r="M17" s="12"/>
    </row>
    <row r="18" spans="1:13" ht="24" customHeight="1">
      <c r="A18" s="10">
        <v>20160106</v>
      </c>
      <c r="B18" s="10">
        <v>1</v>
      </c>
      <c r="C18" s="10">
        <v>3</v>
      </c>
      <c r="D18" s="10" t="s">
        <v>18</v>
      </c>
      <c r="E18" s="10" t="s">
        <v>15</v>
      </c>
      <c r="F18" s="10">
        <v>68.5</v>
      </c>
      <c r="G18" s="11">
        <f t="shared" si="0"/>
        <v>27.4</v>
      </c>
      <c r="H18" s="8">
        <v>84.4</v>
      </c>
      <c r="I18" s="8">
        <f t="shared" si="1"/>
        <v>50.64</v>
      </c>
      <c r="J18" s="11">
        <f t="shared" si="2"/>
        <v>78.04</v>
      </c>
      <c r="K18" s="8">
        <f t="shared" si="3"/>
        <v>14</v>
      </c>
      <c r="L18" s="8"/>
      <c r="M18" s="12"/>
    </row>
    <row r="19" spans="1:13" ht="24" customHeight="1">
      <c r="A19" s="10">
        <v>20160109</v>
      </c>
      <c r="B19" s="10">
        <v>1</v>
      </c>
      <c r="C19" s="10">
        <v>16</v>
      </c>
      <c r="D19" s="10" t="s">
        <v>21</v>
      </c>
      <c r="E19" s="10" t="s">
        <v>15</v>
      </c>
      <c r="F19" s="10">
        <v>71.5</v>
      </c>
      <c r="G19" s="11">
        <f t="shared" si="0"/>
        <v>28.6</v>
      </c>
      <c r="H19" s="8">
        <v>82</v>
      </c>
      <c r="I19" s="8">
        <f t="shared" si="1"/>
        <v>49.2</v>
      </c>
      <c r="J19" s="11">
        <f t="shared" si="2"/>
        <v>77.8</v>
      </c>
      <c r="K19" s="8">
        <f t="shared" si="3"/>
        <v>15</v>
      </c>
      <c r="L19" s="8"/>
      <c r="M19" s="12"/>
    </row>
    <row r="20" spans="1:13" ht="24" customHeight="1">
      <c r="A20" s="10">
        <v>20160115</v>
      </c>
      <c r="B20" s="10">
        <v>1</v>
      </c>
      <c r="C20" s="10">
        <v>1</v>
      </c>
      <c r="D20" s="10" t="s">
        <v>27</v>
      </c>
      <c r="E20" s="10" t="s">
        <v>24</v>
      </c>
      <c r="F20" s="10">
        <v>67</v>
      </c>
      <c r="G20" s="11">
        <f t="shared" si="0"/>
        <v>26.8</v>
      </c>
      <c r="H20" s="8">
        <v>84.2</v>
      </c>
      <c r="I20" s="8">
        <f t="shared" si="1"/>
        <v>50.52</v>
      </c>
      <c r="J20" s="11">
        <f t="shared" si="2"/>
        <v>77.32</v>
      </c>
      <c r="K20" s="8">
        <f t="shared" si="3"/>
        <v>16</v>
      </c>
      <c r="L20" s="8"/>
      <c r="M20" s="12"/>
    </row>
    <row r="21" spans="1:13" ht="24" customHeight="1">
      <c r="A21" s="10">
        <v>20160111</v>
      </c>
      <c r="B21" s="10">
        <v>1</v>
      </c>
      <c r="C21" s="10">
        <v>10</v>
      </c>
      <c r="D21" s="10" t="s">
        <v>23</v>
      </c>
      <c r="E21" s="10" t="s">
        <v>24</v>
      </c>
      <c r="F21" s="10">
        <v>69.5</v>
      </c>
      <c r="G21" s="11">
        <f t="shared" si="0"/>
        <v>27.8</v>
      </c>
      <c r="H21" s="8">
        <v>79.2</v>
      </c>
      <c r="I21" s="8">
        <f t="shared" si="1"/>
        <v>47.52</v>
      </c>
      <c r="J21" s="11">
        <f t="shared" si="2"/>
        <v>75.32</v>
      </c>
      <c r="K21" s="8">
        <f t="shared" si="3"/>
        <v>17</v>
      </c>
      <c r="L21" s="8"/>
      <c r="M21" s="12"/>
    </row>
  </sheetData>
  <sheetProtection/>
  <mergeCells count="14">
    <mergeCell ref="A3:A4"/>
    <mergeCell ref="B3:B4"/>
    <mergeCell ref="C3:C4"/>
    <mergeCell ref="F3:G3"/>
    <mergeCell ref="E2:F2"/>
    <mergeCell ref="M3:M4"/>
    <mergeCell ref="A2:C2"/>
    <mergeCell ref="A1:M1"/>
    <mergeCell ref="J3:J4"/>
    <mergeCell ref="K3:K4"/>
    <mergeCell ref="L3:L4"/>
    <mergeCell ref="D3:D4"/>
    <mergeCell ref="E3:E4"/>
    <mergeCell ref="H3:I3"/>
  </mergeCells>
  <printOptions/>
  <pageMargins left="0.6" right="0.35" top="0.47" bottom="0.31" header="0.42" footer="0.51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N5" sqref="N5"/>
    </sheetView>
  </sheetViews>
  <sheetFormatPr defaultColWidth="9.00390625" defaultRowHeight="24" customHeight="1"/>
  <cols>
    <col min="1" max="1" width="10.375" style="2" customWidth="1"/>
    <col min="2" max="2" width="7.50390625" style="1" customWidth="1"/>
    <col min="3" max="3" width="6.25390625" style="1" customWidth="1"/>
    <col min="4" max="4" width="7.625" style="1" customWidth="1"/>
    <col min="5" max="5" width="5.625" style="1" customWidth="1"/>
    <col min="6" max="6" width="9.625" style="1" customWidth="1"/>
    <col min="7" max="7" width="13.125" style="1" customWidth="1"/>
    <col min="8" max="8" width="9.25390625" style="2" customWidth="1"/>
    <col min="9" max="9" width="12.125" style="2" customWidth="1"/>
    <col min="10" max="10" width="13.125" style="2" customWidth="1"/>
    <col min="11" max="11" width="11.75390625" style="2" customWidth="1"/>
    <col min="12" max="12" width="9.25390625" style="2" customWidth="1"/>
    <col min="13" max="13" width="5.50390625" style="2" customWidth="1"/>
    <col min="14" max="14" width="6.50390625" style="2" customWidth="1"/>
    <col min="15" max="15" width="5.375" style="2" customWidth="1"/>
    <col min="16" max="16384" width="9.00390625" style="2" customWidth="1"/>
  </cols>
  <sheetData>
    <row r="1" spans="1:15" ht="28.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3" s="18" customFormat="1" ht="17.25" customHeight="1">
      <c r="A2" s="24" t="s">
        <v>378</v>
      </c>
      <c r="B2" s="24"/>
      <c r="C2" s="24"/>
      <c r="D2" s="14"/>
      <c r="E2" s="24" t="s">
        <v>381</v>
      </c>
      <c r="F2" s="24"/>
      <c r="G2" s="24"/>
      <c r="H2" s="17"/>
      <c r="I2" s="17"/>
      <c r="J2" s="17"/>
      <c r="K2" s="17"/>
      <c r="L2" s="17"/>
      <c r="M2" s="17"/>
    </row>
    <row r="3" spans="1:15" s="20" customFormat="1" ht="20.25" customHeight="1">
      <c r="A3" s="25" t="s">
        <v>426</v>
      </c>
      <c r="B3" s="25" t="s">
        <v>8</v>
      </c>
      <c r="C3" s="25" t="s">
        <v>9</v>
      </c>
      <c r="D3" s="27" t="s">
        <v>10</v>
      </c>
      <c r="E3" s="27" t="s">
        <v>360</v>
      </c>
      <c r="F3" s="31" t="s">
        <v>1</v>
      </c>
      <c r="G3" s="32"/>
      <c r="H3" s="31" t="s">
        <v>2</v>
      </c>
      <c r="I3" s="33"/>
      <c r="J3" s="33"/>
      <c r="K3" s="32"/>
      <c r="L3" s="29" t="s">
        <v>3</v>
      </c>
      <c r="M3" s="29" t="s">
        <v>4</v>
      </c>
      <c r="N3" s="29" t="s">
        <v>5</v>
      </c>
      <c r="O3" s="29" t="s">
        <v>6</v>
      </c>
    </row>
    <row r="4" spans="1:15" s="20" customFormat="1" ht="30" customHeight="1">
      <c r="A4" s="27"/>
      <c r="B4" s="27"/>
      <c r="C4" s="27"/>
      <c r="D4" s="27"/>
      <c r="E4" s="27"/>
      <c r="F4" s="7" t="s">
        <v>11</v>
      </c>
      <c r="G4" s="7" t="s">
        <v>403</v>
      </c>
      <c r="H4" s="7" t="s">
        <v>12</v>
      </c>
      <c r="I4" s="7" t="s">
        <v>413</v>
      </c>
      <c r="J4" s="7" t="s">
        <v>13</v>
      </c>
      <c r="K4" s="7" t="s">
        <v>429</v>
      </c>
      <c r="L4" s="30"/>
      <c r="M4" s="30"/>
      <c r="N4" s="30"/>
      <c r="O4" s="30"/>
    </row>
    <row r="5" spans="1:15" s="21" customFormat="1" ht="24" customHeight="1">
      <c r="A5" s="7">
        <v>20163330</v>
      </c>
      <c r="B5" s="7">
        <v>14</v>
      </c>
      <c r="C5" s="7">
        <v>4</v>
      </c>
      <c r="D5" s="10" t="s">
        <v>304</v>
      </c>
      <c r="E5" s="10" t="s">
        <v>24</v>
      </c>
      <c r="F5" s="10">
        <v>79.5</v>
      </c>
      <c r="G5" s="11">
        <f aca="true" t="shared" si="0" ref="G5:G22">F5*0.4</f>
        <v>31.8</v>
      </c>
      <c r="H5" s="8">
        <v>85.14</v>
      </c>
      <c r="I5" s="11">
        <f aca="true" t="shared" si="1" ref="I5:I22">H5*0.5</f>
        <v>42.57</v>
      </c>
      <c r="J5" s="19">
        <v>94.14</v>
      </c>
      <c r="K5" s="11">
        <f aca="true" t="shared" si="2" ref="K5:K22">J5*0.6</f>
        <v>56.48</v>
      </c>
      <c r="L5" s="11">
        <f aca="true" t="shared" si="3" ref="L5:L22">K5+I5+G5</f>
        <v>130.85</v>
      </c>
      <c r="M5" s="8">
        <f>RANK(L5,L$5:L$35)</f>
        <v>1</v>
      </c>
      <c r="N5" s="8" t="s">
        <v>382</v>
      </c>
      <c r="O5" s="12"/>
    </row>
    <row r="6" spans="1:15" s="21" customFormat="1" ht="24" customHeight="1">
      <c r="A6" s="7">
        <v>20163425</v>
      </c>
      <c r="B6" s="7">
        <v>14</v>
      </c>
      <c r="C6" s="7">
        <v>14</v>
      </c>
      <c r="D6" s="10" t="s">
        <v>310</v>
      </c>
      <c r="E6" s="10" t="s">
        <v>15</v>
      </c>
      <c r="F6" s="10">
        <v>76.5</v>
      </c>
      <c r="G6" s="11">
        <f t="shared" si="0"/>
        <v>30.6</v>
      </c>
      <c r="H6" s="8">
        <v>84.14</v>
      </c>
      <c r="I6" s="11">
        <f t="shared" si="1"/>
        <v>42.07</v>
      </c>
      <c r="J6" s="19">
        <v>88.58</v>
      </c>
      <c r="K6" s="11">
        <f t="shared" si="2"/>
        <v>53.15</v>
      </c>
      <c r="L6" s="11">
        <f t="shared" si="3"/>
        <v>125.82</v>
      </c>
      <c r="M6" s="8">
        <f aca="true" t="shared" si="4" ref="M6:M22">RANK(L6,L$5:L$35)</f>
        <v>2</v>
      </c>
      <c r="N6" s="8" t="s">
        <v>382</v>
      </c>
      <c r="O6" s="12"/>
    </row>
    <row r="7" spans="1:15" s="21" customFormat="1" ht="24" customHeight="1">
      <c r="A7" s="7">
        <v>20163530</v>
      </c>
      <c r="B7" s="7">
        <v>14</v>
      </c>
      <c r="C7" s="7">
        <v>3</v>
      </c>
      <c r="D7" s="10" t="s">
        <v>320</v>
      </c>
      <c r="E7" s="10" t="s">
        <v>24</v>
      </c>
      <c r="F7" s="10">
        <v>69</v>
      </c>
      <c r="G7" s="11">
        <f t="shared" si="0"/>
        <v>27.6</v>
      </c>
      <c r="H7" s="8">
        <v>79.94</v>
      </c>
      <c r="I7" s="11">
        <f t="shared" si="1"/>
        <v>39.97</v>
      </c>
      <c r="J7" s="19">
        <v>94.4</v>
      </c>
      <c r="K7" s="11">
        <f t="shared" si="2"/>
        <v>56.64</v>
      </c>
      <c r="L7" s="11">
        <f t="shared" si="3"/>
        <v>124.21</v>
      </c>
      <c r="M7" s="8">
        <f t="shared" si="4"/>
        <v>3</v>
      </c>
      <c r="N7" s="8" t="s">
        <v>382</v>
      </c>
      <c r="O7" s="12"/>
    </row>
    <row r="8" spans="1:15" s="21" customFormat="1" ht="24" customHeight="1">
      <c r="A8" s="7">
        <v>20163427</v>
      </c>
      <c r="B8" s="7">
        <v>14</v>
      </c>
      <c r="C8" s="7">
        <v>10</v>
      </c>
      <c r="D8" s="10" t="s">
        <v>311</v>
      </c>
      <c r="E8" s="10" t="s">
        <v>24</v>
      </c>
      <c r="F8" s="10">
        <v>68.5</v>
      </c>
      <c r="G8" s="11">
        <f t="shared" si="0"/>
        <v>27.4</v>
      </c>
      <c r="H8" s="8">
        <v>82.09</v>
      </c>
      <c r="I8" s="11">
        <f t="shared" si="1"/>
        <v>41.05</v>
      </c>
      <c r="J8" s="19">
        <v>92.8</v>
      </c>
      <c r="K8" s="11">
        <f t="shared" si="2"/>
        <v>55.68</v>
      </c>
      <c r="L8" s="11">
        <f t="shared" si="3"/>
        <v>124.13</v>
      </c>
      <c r="M8" s="8">
        <f t="shared" si="4"/>
        <v>4</v>
      </c>
      <c r="N8" s="8" t="s">
        <v>382</v>
      </c>
      <c r="O8" s="12"/>
    </row>
    <row r="9" spans="1:15" s="21" customFormat="1" ht="24" customHeight="1">
      <c r="A9" s="7">
        <v>20163410</v>
      </c>
      <c r="B9" s="7">
        <v>14</v>
      </c>
      <c r="C9" s="7">
        <v>1</v>
      </c>
      <c r="D9" s="10" t="s">
        <v>306</v>
      </c>
      <c r="E9" s="10" t="s">
        <v>15</v>
      </c>
      <c r="F9" s="10">
        <v>69.5</v>
      </c>
      <c r="G9" s="11">
        <f t="shared" si="0"/>
        <v>27.8</v>
      </c>
      <c r="H9" s="8">
        <v>87.28</v>
      </c>
      <c r="I9" s="11">
        <f t="shared" si="1"/>
        <v>43.64</v>
      </c>
      <c r="J9" s="19">
        <v>84.3</v>
      </c>
      <c r="K9" s="11">
        <f t="shared" si="2"/>
        <v>50.58</v>
      </c>
      <c r="L9" s="11">
        <f t="shared" si="3"/>
        <v>122.02</v>
      </c>
      <c r="M9" s="8">
        <f t="shared" si="4"/>
        <v>5</v>
      </c>
      <c r="N9" s="8" t="s">
        <v>382</v>
      </c>
      <c r="O9" s="12"/>
    </row>
    <row r="10" spans="1:15" s="21" customFormat="1" ht="24" customHeight="1">
      <c r="A10" s="7">
        <v>20163429</v>
      </c>
      <c r="B10" s="7">
        <v>14</v>
      </c>
      <c r="C10" s="7">
        <v>11</v>
      </c>
      <c r="D10" s="10" t="s">
        <v>312</v>
      </c>
      <c r="E10" s="10" t="s">
        <v>15</v>
      </c>
      <c r="F10" s="10">
        <v>66.5</v>
      </c>
      <c r="G10" s="11">
        <f t="shared" si="0"/>
        <v>26.6</v>
      </c>
      <c r="H10" s="8">
        <v>89.44</v>
      </c>
      <c r="I10" s="11">
        <f t="shared" si="1"/>
        <v>44.72</v>
      </c>
      <c r="J10" s="19">
        <v>84.4</v>
      </c>
      <c r="K10" s="11">
        <f t="shared" si="2"/>
        <v>50.64</v>
      </c>
      <c r="L10" s="11">
        <f t="shared" si="3"/>
        <v>121.96</v>
      </c>
      <c r="M10" s="8">
        <f t="shared" si="4"/>
        <v>6</v>
      </c>
      <c r="N10" s="8" t="s">
        <v>382</v>
      </c>
      <c r="O10" s="12"/>
    </row>
    <row r="11" spans="1:15" s="21" customFormat="1" ht="24" customHeight="1">
      <c r="A11" s="7">
        <v>20163412</v>
      </c>
      <c r="B11" s="7">
        <v>14</v>
      </c>
      <c r="C11" s="7">
        <v>9</v>
      </c>
      <c r="D11" s="10" t="s">
        <v>307</v>
      </c>
      <c r="E11" s="10" t="s">
        <v>15</v>
      </c>
      <c r="F11" s="10">
        <v>70.5</v>
      </c>
      <c r="G11" s="11">
        <f t="shared" si="0"/>
        <v>28.2</v>
      </c>
      <c r="H11" s="8">
        <v>84.58</v>
      </c>
      <c r="I11" s="11">
        <f t="shared" si="1"/>
        <v>42.29</v>
      </c>
      <c r="J11" s="19">
        <v>83.84</v>
      </c>
      <c r="K11" s="11">
        <f t="shared" si="2"/>
        <v>50.3</v>
      </c>
      <c r="L11" s="11">
        <f t="shared" si="3"/>
        <v>120.79</v>
      </c>
      <c r="M11" s="8">
        <f t="shared" si="4"/>
        <v>7</v>
      </c>
      <c r="N11" s="8"/>
      <c r="O11" s="12"/>
    </row>
    <row r="12" spans="1:15" s="21" customFormat="1" ht="24" customHeight="1">
      <c r="A12" s="7">
        <v>20163523</v>
      </c>
      <c r="B12" s="7">
        <v>14</v>
      </c>
      <c r="C12" s="7">
        <v>16</v>
      </c>
      <c r="D12" s="10" t="s">
        <v>317</v>
      </c>
      <c r="E12" s="10" t="s">
        <v>15</v>
      </c>
      <c r="F12" s="10">
        <v>75</v>
      </c>
      <c r="G12" s="11">
        <f t="shared" si="0"/>
        <v>30</v>
      </c>
      <c r="H12" s="8">
        <v>88.9</v>
      </c>
      <c r="I12" s="11">
        <f t="shared" si="1"/>
        <v>44.45</v>
      </c>
      <c r="J12" s="19">
        <v>77</v>
      </c>
      <c r="K12" s="11">
        <f t="shared" si="2"/>
        <v>46.2</v>
      </c>
      <c r="L12" s="11">
        <f t="shared" si="3"/>
        <v>120.65</v>
      </c>
      <c r="M12" s="8">
        <f t="shared" si="4"/>
        <v>8</v>
      </c>
      <c r="N12" s="8"/>
      <c r="O12" s="12"/>
    </row>
    <row r="13" spans="1:15" s="21" customFormat="1" ht="24" customHeight="1">
      <c r="A13" s="7">
        <v>20163503</v>
      </c>
      <c r="B13" s="7">
        <v>14</v>
      </c>
      <c r="C13" s="7">
        <v>7</v>
      </c>
      <c r="D13" s="10" t="s">
        <v>314</v>
      </c>
      <c r="E13" s="10" t="s">
        <v>15</v>
      </c>
      <c r="F13" s="10">
        <v>69.5</v>
      </c>
      <c r="G13" s="11">
        <f t="shared" si="0"/>
        <v>27.8</v>
      </c>
      <c r="H13" s="8">
        <v>81.76</v>
      </c>
      <c r="I13" s="11">
        <f t="shared" si="1"/>
        <v>40.88</v>
      </c>
      <c r="J13" s="19">
        <v>85.4</v>
      </c>
      <c r="K13" s="11">
        <f t="shared" si="2"/>
        <v>51.24</v>
      </c>
      <c r="L13" s="11">
        <f t="shared" si="3"/>
        <v>119.92</v>
      </c>
      <c r="M13" s="8">
        <f t="shared" si="4"/>
        <v>9</v>
      </c>
      <c r="N13" s="8"/>
      <c r="O13" s="12"/>
    </row>
    <row r="14" spans="1:15" s="21" customFormat="1" ht="24" customHeight="1">
      <c r="A14" s="7">
        <v>20163528</v>
      </c>
      <c r="B14" s="7">
        <v>14</v>
      </c>
      <c r="C14" s="7">
        <v>6</v>
      </c>
      <c r="D14" s="10" t="s">
        <v>319</v>
      </c>
      <c r="E14" s="10" t="s">
        <v>15</v>
      </c>
      <c r="F14" s="10">
        <v>69</v>
      </c>
      <c r="G14" s="11">
        <f t="shared" si="0"/>
        <v>27.6</v>
      </c>
      <c r="H14" s="8">
        <v>87.98</v>
      </c>
      <c r="I14" s="11">
        <f t="shared" si="1"/>
        <v>43.99</v>
      </c>
      <c r="J14" s="19">
        <v>79.54</v>
      </c>
      <c r="K14" s="11">
        <f t="shared" si="2"/>
        <v>47.72</v>
      </c>
      <c r="L14" s="11">
        <f t="shared" si="3"/>
        <v>119.31</v>
      </c>
      <c r="M14" s="8">
        <f t="shared" si="4"/>
        <v>10</v>
      </c>
      <c r="N14" s="8"/>
      <c r="O14" s="12"/>
    </row>
    <row r="15" spans="1:15" s="21" customFormat="1" ht="24" customHeight="1">
      <c r="A15" s="7">
        <v>20163407</v>
      </c>
      <c r="B15" s="7">
        <v>14</v>
      </c>
      <c r="C15" s="7">
        <v>8</v>
      </c>
      <c r="D15" s="10" t="s">
        <v>305</v>
      </c>
      <c r="E15" s="10" t="s">
        <v>15</v>
      </c>
      <c r="F15" s="10">
        <v>67.5</v>
      </c>
      <c r="G15" s="11">
        <f t="shared" si="0"/>
        <v>27</v>
      </c>
      <c r="H15" s="8">
        <v>82.18</v>
      </c>
      <c r="I15" s="11">
        <f t="shared" si="1"/>
        <v>41.09</v>
      </c>
      <c r="J15" s="19">
        <v>83</v>
      </c>
      <c r="K15" s="11">
        <f t="shared" si="2"/>
        <v>49.8</v>
      </c>
      <c r="L15" s="11">
        <f t="shared" si="3"/>
        <v>117.89</v>
      </c>
      <c r="M15" s="8">
        <f t="shared" si="4"/>
        <v>11</v>
      </c>
      <c r="N15" s="8"/>
      <c r="O15" s="12"/>
    </row>
    <row r="16" spans="1:15" s="21" customFormat="1" ht="24" customHeight="1">
      <c r="A16" s="7">
        <v>20163423</v>
      </c>
      <c r="B16" s="7">
        <v>14</v>
      </c>
      <c r="C16" s="7">
        <v>12</v>
      </c>
      <c r="D16" s="10" t="s">
        <v>309</v>
      </c>
      <c r="E16" s="10" t="s">
        <v>15</v>
      </c>
      <c r="F16" s="10">
        <v>65</v>
      </c>
      <c r="G16" s="11">
        <f t="shared" si="0"/>
        <v>26</v>
      </c>
      <c r="H16" s="8">
        <v>81.22</v>
      </c>
      <c r="I16" s="11">
        <f t="shared" si="1"/>
        <v>40.61</v>
      </c>
      <c r="J16" s="19">
        <v>85.16</v>
      </c>
      <c r="K16" s="11">
        <f t="shared" si="2"/>
        <v>51.1</v>
      </c>
      <c r="L16" s="11">
        <f t="shared" si="3"/>
        <v>117.71</v>
      </c>
      <c r="M16" s="8">
        <f t="shared" si="4"/>
        <v>12</v>
      </c>
      <c r="N16" s="8"/>
      <c r="O16" s="12"/>
    </row>
    <row r="17" spans="1:15" s="21" customFormat="1" ht="24" customHeight="1">
      <c r="A17" s="7">
        <v>20163522</v>
      </c>
      <c r="B17" s="7">
        <v>14</v>
      </c>
      <c r="C17" s="7">
        <v>18</v>
      </c>
      <c r="D17" s="10" t="s">
        <v>316</v>
      </c>
      <c r="E17" s="10" t="s">
        <v>15</v>
      </c>
      <c r="F17" s="10">
        <v>71.5</v>
      </c>
      <c r="G17" s="11">
        <f t="shared" si="0"/>
        <v>28.6</v>
      </c>
      <c r="H17" s="8">
        <v>89.96</v>
      </c>
      <c r="I17" s="11">
        <f t="shared" si="1"/>
        <v>44.98</v>
      </c>
      <c r="J17" s="19">
        <v>72.56</v>
      </c>
      <c r="K17" s="11">
        <f t="shared" si="2"/>
        <v>43.54</v>
      </c>
      <c r="L17" s="11">
        <f t="shared" si="3"/>
        <v>117.12</v>
      </c>
      <c r="M17" s="8">
        <f t="shared" si="4"/>
        <v>13</v>
      </c>
      <c r="N17" s="8"/>
      <c r="O17" s="12"/>
    </row>
    <row r="18" spans="1:15" s="21" customFormat="1" ht="24" customHeight="1">
      <c r="A18" s="7">
        <v>20163512</v>
      </c>
      <c r="B18" s="7">
        <v>14</v>
      </c>
      <c r="C18" s="7">
        <v>15</v>
      </c>
      <c r="D18" s="10" t="s">
        <v>315</v>
      </c>
      <c r="E18" s="10" t="s">
        <v>15</v>
      </c>
      <c r="F18" s="10">
        <v>68.5</v>
      </c>
      <c r="G18" s="11">
        <f t="shared" si="0"/>
        <v>27.4</v>
      </c>
      <c r="H18" s="8">
        <v>84.76</v>
      </c>
      <c r="I18" s="11">
        <f t="shared" si="1"/>
        <v>42.38</v>
      </c>
      <c r="J18" s="19">
        <v>75.86</v>
      </c>
      <c r="K18" s="11">
        <f t="shared" si="2"/>
        <v>45.52</v>
      </c>
      <c r="L18" s="11">
        <f t="shared" si="3"/>
        <v>115.3</v>
      </c>
      <c r="M18" s="8">
        <f t="shared" si="4"/>
        <v>14</v>
      </c>
      <c r="N18" s="8"/>
      <c r="O18" s="12"/>
    </row>
    <row r="19" spans="1:15" s="21" customFormat="1" ht="24" customHeight="1">
      <c r="A19" s="7">
        <v>20163419</v>
      </c>
      <c r="B19" s="7">
        <v>14</v>
      </c>
      <c r="C19" s="7">
        <v>5</v>
      </c>
      <c r="D19" s="10" t="s">
        <v>308</v>
      </c>
      <c r="E19" s="10" t="s">
        <v>15</v>
      </c>
      <c r="F19" s="10">
        <v>79.5</v>
      </c>
      <c r="G19" s="11">
        <f t="shared" si="0"/>
        <v>31.8</v>
      </c>
      <c r="H19" s="8">
        <v>88.84</v>
      </c>
      <c r="I19" s="11">
        <f t="shared" si="1"/>
        <v>44.42</v>
      </c>
      <c r="J19" s="19">
        <v>64.56</v>
      </c>
      <c r="K19" s="11">
        <f t="shared" si="2"/>
        <v>38.74</v>
      </c>
      <c r="L19" s="11">
        <f t="shared" si="3"/>
        <v>114.96</v>
      </c>
      <c r="M19" s="8">
        <f t="shared" si="4"/>
        <v>15</v>
      </c>
      <c r="N19" s="8"/>
      <c r="O19" s="12"/>
    </row>
    <row r="20" spans="1:15" s="21" customFormat="1" ht="24" customHeight="1">
      <c r="A20" s="7">
        <v>20163328</v>
      </c>
      <c r="B20" s="7">
        <v>14</v>
      </c>
      <c r="C20" s="7">
        <v>2</v>
      </c>
      <c r="D20" s="10" t="s">
        <v>303</v>
      </c>
      <c r="E20" s="10" t="s">
        <v>15</v>
      </c>
      <c r="F20" s="10">
        <v>64</v>
      </c>
      <c r="G20" s="11">
        <f t="shared" si="0"/>
        <v>25.6</v>
      </c>
      <c r="H20" s="8">
        <v>86.54</v>
      </c>
      <c r="I20" s="11">
        <f t="shared" si="1"/>
        <v>43.27</v>
      </c>
      <c r="J20" s="19">
        <v>76.6</v>
      </c>
      <c r="K20" s="11">
        <f t="shared" si="2"/>
        <v>45.96</v>
      </c>
      <c r="L20" s="11">
        <f t="shared" si="3"/>
        <v>114.83</v>
      </c>
      <c r="M20" s="8">
        <f t="shared" si="4"/>
        <v>16</v>
      </c>
      <c r="N20" s="8"/>
      <c r="O20" s="12"/>
    </row>
    <row r="21" spans="1:15" s="21" customFormat="1" ht="24" customHeight="1">
      <c r="A21" s="7">
        <v>20163501</v>
      </c>
      <c r="B21" s="7">
        <v>14</v>
      </c>
      <c r="C21" s="7">
        <v>13</v>
      </c>
      <c r="D21" s="10" t="s">
        <v>313</v>
      </c>
      <c r="E21" s="10" t="s">
        <v>15</v>
      </c>
      <c r="F21" s="10">
        <v>64.5</v>
      </c>
      <c r="G21" s="11">
        <f t="shared" si="0"/>
        <v>25.8</v>
      </c>
      <c r="H21" s="8">
        <v>79.94</v>
      </c>
      <c r="I21" s="11">
        <f t="shared" si="1"/>
        <v>39.97</v>
      </c>
      <c r="J21" s="19">
        <v>74.88</v>
      </c>
      <c r="K21" s="11">
        <f t="shared" si="2"/>
        <v>44.93</v>
      </c>
      <c r="L21" s="11">
        <f t="shared" si="3"/>
        <v>110.7</v>
      </c>
      <c r="M21" s="8">
        <f t="shared" si="4"/>
        <v>17</v>
      </c>
      <c r="N21" s="8"/>
      <c r="O21" s="12"/>
    </row>
    <row r="22" spans="1:15" s="21" customFormat="1" ht="24" customHeight="1">
      <c r="A22" s="7">
        <v>20163525</v>
      </c>
      <c r="B22" s="7">
        <v>14</v>
      </c>
      <c r="C22" s="7">
        <v>17</v>
      </c>
      <c r="D22" s="10" t="s">
        <v>318</v>
      </c>
      <c r="E22" s="10" t="s">
        <v>15</v>
      </c>
      <c r="F22" s="10">
        <v>65</v>
      </c>
      <c r="G22" s="11">
        <f t="shared" si="0"/>
        <v>26</v>
      </c>
      <c r="H22" s="8">
        <v>80.44</v>
      </c>
      <c r="I22" s="11">
        <f t="shared" si="1"/>
        <v>40.22</v>
      </c>
      <c r="J22" s="19">
        <v>68.48</v>
      </c>
      <c r="K22" s="11">
        <f t="shared" si="2"/>
        <v>41.09</v>
      </c>
      <c r="L22" s="11">
        <f t="shared" si="3"/>
        <v>107.31</v>
      </c>
      <c r="M22" s="8">
        <f t="shared" si="4"/>
        <v>18</v>
      </c>
      <c r="N22" s="8"/>
      <c r="O22" s="12"/>
    </row>
  </sheetData>
  <sheetProtection/>
  <mergeCells count="14">
    <mergeCell ref="A1:O1"/>
    <mergeCell ref="F3:G3"/>
    <mergeCell ref="H3:K3"/>
    <mergeCell ref="A3:A4"/>
    <mergeCell ref="B3:B4"/>
    <mergeCell ref="C3:C4"/>
    <mergeCell ref="O3:O4"/>
    <mergeCell ref="A2:C2"/>
    <mergeCell ref="E2:G2"/>
    <mergeCell ref="L3:L4"/>
    <mergeCell ref="M3:M4"/>
    <mergeCell ref="N3:N4"/>
    <mergeCell ref="D3:D4"/>
    <mergeCell ref="E3:E4"/>
  </mergeCells>
  <printOptions/>
  <pageMargins left="0.66" right="0.38" top="0.4" bottom="0.38" header="0.41" footer="0.3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31">
      <selection activeCell="A41" sqref="A41:IV41"/>
    </sheetView>
  </sheetViews>
  <sheetFormatPr defaultColWidth="9.00390625" defaultRowHeight="24" customHeight="1"/>
  <cols>
    <col min="1" max="1" width="10.25390625" style="2" customWidth="1"/>
    <col min="2" max="2" width="7.00390625" style="1" customWidth="1"/>
    <col min="3" max="3" width="7.25390625" style="1" customWidth="1"/>
    <col min="4" max="4" width="7.875" style="1" customWidth="1"/>
    <col min="5" max="5" width="6.00390625" style="1" customWidth="1"/>
    <col min="6" max="6" width="10.50390625" style="1" customWidth="1"/>
    <col min="7" max="7" width="12.375" style="1" customWidth="1"/>
    <col min="8" max="9" width="10.25390625" style="2" customWidth="1"/>
    <col min="10" max="10" width="9.75390625" style="2" customWidth="1"/>
    <col min="11" max="11" width="13.25390625" style="2" customWidth="1"/>
    <col min="12" max="12" width="9.00390625" style="2" customWidth="1"/>
    <col min="13" max="13" width="6.50390625" style="1" customWidth="1"/>
    <col min="14" max="14" width="7.375" style="2" customWidth="1"/>
    <col min="15" max="15" width="6.25390625" style="2" customWidth="1"/>
    <col min="16" max="16384" width="9.00390625" style="2" customWidth="1"/>
  </cols>
  <sheetData>
    <row r="1" spans="1:15" ht="27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3" s="18" customFormat="1" ht="24" customHeight="1">
      <c r="A2" s="24" t="s">
        <v>389</v>
      </c>
      <c r="B2" s="24"/>
      <c r="C2" s="24"/>
      <c r="D2" s="24"/>
      <c r="E2" s="24" t="s">
        <v>390</v>
      </c>
      <c r="F2" s="24"/>
      <c r="G2" s="24"/>
      <c r="H2" s="17"/>
      <c r="I2" s="17"/>
      <c r="J2" s="17"/>
      <c r="K2" s="17"/>
      <c r="L2" s="17"/>
      <c r="M2" s="17"/>
    </row>
    <row r="3" spans="1:15" s="20" customFormat="1" ht="24" customHeight="1">
      <c r="A3" s="25" t="s">
        <v>426</v>
      </c>
      <c r="B3" s="25" t="s">
        <v>8</v>
      </c>
      <c r="C3" s="25" t="s">
        <v>9</v>
      </c>
      <c r="D3" s="27" t="s">
        <v>10</v>
      </c>
      <c r="E3" s="27" t="s">
        <v>360</v>
      </c>
      <c r="F3" s="31" t="s">
        <v>1</v>
      </c>
      <c r="G3" s="32"/>
      <c r="H3" s="31" t="s">
        <v>2</v>
      </c>
      <c r="I3" s="33"/>
      <c r="J3" s="33"/>
      <c r="K3" s="33"/>
      <c r="L3" s="29" t="s">
        <v>3</v>
      </c>
      <c r="M3" s="29" t="s">
        <v>4</v>
      </c>
      <c r="N3" s="29" t="s">
        <v>5</v>
      </c>
      <c r="O3" s="29" t="s">
        <v>6</v>
      </c>
    </row>
    <row r="4" spans="1:15" s="20" customFormat="1" ht="24" customHeight="1">
      <c r="A4" s="27"/>
      <c r="B4" s="27"/>
      <c r="C4" s="27"/>
      <c r="D4" s="27"/>
      <c r="E4" s="27"/>
      <c r="F4" s="7" t="s">
        <v>11</v>
      </c>
      <c r="G4" s="7" t="s">
        <v>403</v>
      </c>
      <c r="H4" s="7" t="s">
        <v>12</v>
      </c>
      <c r="I4" s="7" t="s">
        <v>379</v>
      </c>
      <c r="J4" s="7" t="s">
        <v>380</v>
      </c>
      <c r="K4" s="7" t="s">
        <v>431</v>
      </c>
      <c r="L4" s="30"/>
      <c r="M4" s="30"/>
      <c r="N4" s="30"/>
      <c r="O4" s="30"/>
    </row>
    <row r="5" spans="1:15" s="21" customFormat="1" ht="24" customHeight="1">
      <c r="A5" s="7">
        <v>20163628</v>
      </c>
      <c r="B5" s="7">
        <v>16</v>
      </c>
      <c r="C5" s="7">
        <v>21</v>
      </c>
      <c r="D5" s="10" t="s">
        <v>336</v>
      </c>
      <c r="E5" s="10" t="s">
        <v>15</v>
      </c>
      <c r="F5" s="10">
        <v>82</v>
      </c>
      <c r="G5" s="11">
        <f aca="true" t="shared" si="0" ref="G5:G42">F5*0.4</f>
        <v>32.8</v>
      </c>
      <c r="H5" s="8">
        <v>89.5</v>
      </c>
      <c r="I5" s="23">
        <v>1.0206</v>
      </c>
      <c r="J5" s="19">
        <f aca="true" t="shared" si="1" ref="J5:J41">H5*I5</f>
        <v>91.34</v>
      </c>
      <c r="K5" s="11">
        <f aca="true" t="shared" si="2" ref="K5:K41">J5*0.6</f>
        <v>54.8</v>
      </c>
      <c r="L5" s="19">
        <f>G5+K5</f>
        <v>87.6</v>
      </c>
      <c r="M5" s="8">
        <f aca="true" t="shared" si="3" ref="M5:M42">RANK(L5,L$5:L$42)</f>
        <v>1</v>
      </c>
      <c r="N5" s="8" t="s">
        <v>382</v>
      </c>
      <c r="O5" s="12"/>
    </row>
    <row r="6" spans="1:15" s="21" customFormat="1" ht="24" customHeight="1">
      <c r="A6" s="7">
        <v>20163624</v>
      </c>
      <c r="B6" s="7">
        <v>16</v>
      </c>
      <c r="C6" s="7">
        <v>20</v>
      </c>
      <c r="D6" s="10" t="s">
        <v>334</v>
      </c>
      <c r="E6" s="10" t="s">
        <v>15</v>
      </c>
      <c r="F6" s="10">
        <v>69</v>
      </c>
      <c r="G6" s="11">
        <f t="shared" si="0"/>
        <v>27.6</v>
      </c>
      <c r="H6" s="8">
        <v>95.4</v>
      </c>
      <c r="I6" s="23">
        <v>1.0206</v>
      </c>
      <c r="J6" s="19">
        <f t="shared" si="1"/>
        <v>97.37</v>
      </c>
      <c r="K6" s="11">
        <f t="shared" si="2"/>
        <v>58.42</v>
      </c>
      <c r="L6" s="19">
        <f aca="true" t="shared" si="4" ref="L6:L41">G6+K6</f>
        <v>86.02</v>
      </c>
      <c r="M6" s="8">
        <f t="shared" si="3"/>
        <v>2</v>
      </c>
      <c r="N6" s="8" t="s">
        <v>382</v>
      </c>
      <c r="O6" s="12"/>
    </row>
    <row r="7" spans="1:15" s="21" customFormat="1" ht="24" customHeight="1">
      <c r="A7" s="7">
        <v>20163701</v>
      </c>
      <c r="B7" s="7">
        <v>16</v>
      </c>
      <c r="C7" s="7">
        <v>15</v>
      </c>
      <c r="D7" s="10" t="s">
        <v>339</v>
      </c>
      <c r="E7" s="10" t="s">
        <v>15</v>
      </c>
      <c r="F7" s="10">
        <v>82</v>
      </c>
      <c r="G7" s="11">
        <f t="shared" si="0"/>
        <v>32.8</v>
      </c>
      <c r="H7" s="8">
        <v>82.6</v>
      </c>
      <c r="I7" s="23">
        <v>1.0206</v>
      </c>
      <c r="J7" s="19">
        <f t="shared" si="1"/>
        <v>84.3</v>
      </c>
      <c r="K7" s="11">
        <f t="shared" si="2"/>
        <v>50.58</v>
      </c>
      <c r="L7" s="19">
        <f t="shared" si="4"/>
        <v>83.38</v>
      </c>
      <c r="M7" s="8">
        <f t="shared" si="3"/>
        <v>3</v>
      </c>
      <c r="N7" s="8" t="s">
        <v>382</v>
      </c>
      <c r="O7" s="12"/>
    </row>
    <row r="8" spans="1:15" s="21" customFormat="1" ht="24" customHeight="1">
      <c r="A8" s="7">
        <v>20163803</v>
      </c>
      <c r="B8" s="7">
        <v>15</v>
      </c>
      <c r="C8" s="7">
        <v>3</v>
      </c>
      <c r="D8" s="10" t="s">
        <v>352</v>
      </c>
      <c r="E8" s="10" t="s">
        <v>15</v>
      </c>
      <c r="F8" s="10">
        <v>70</v>
      </c>
      <c r="G8" s="11">
        <f t="shared" si="0"/>
        <v>28</v>
      </c>
      <c r="H8" s="8">
        <v>94.02</v>
      </c>
      <c r="I8" s="23">
        <v>0.9812</v>
      </c>
      <c r="J8" s="19">
        <f t="shared" si="1"/>
        <v>92.25</v>
      </c>
      <c r="K8" s="11">
        <f t="shared" si="2"/>
        <v>55.35</v>
      </c>
      <c r="L8" s="19">
        <f t="shared" si="4"/>
        <v>83.35</v>
      </c>
      <c r="M8" s="8">
        <f t="shared" si="3"/>
        <v>4</v>
      </c>
      <c r="N8" s="8" t="s">
        <v>382</v>
      </c>
      <c r="O8" s="12"/>
    </row>
    <row r="9" spans="1:15" s="21" customFormat="1" ht="24" customHeight="1">
      <c r="A9" s="7">
        <v>20163723</v>
      </c>
      <c r="B9" s="7">
        <v>15</v>
      </c>
      <c r="C9" s="7">
        <v>12</v>
      </c>
      <c r="D9" s="10" t="s">
        <v>347</v>
      </c>
      <c r="E9" s="10" t="s">
        <v>15</v>
      </c>
      <c r="F9" s="10">
        <v>70.5</v>
      </c>
      <c r="G9" s="11">
        <f t="shared" si="0"/>
        <v>28.2</v>
      </c>
      <c r="H9" s="8">
        <v>93.28</v>
      </c>
      <c r="I9" s="23">
        <v>0.9812</v>
      </c>
      <c r="J9" s="19">
        <f t="shared" si="1"/>
        <v>91.53</v>
      </c>
      <c r="K9" s="11">
        <f t="shared" si="2"/>
        <v>54.92</v>
      </c>
      <c r="L9" s="19">
        <f t="shared" si="4"/>
        <v>83.12</v>
      </c>
      <c r="M9" s="8">
        <f t="shared" si="3"/>
        <v>5</v>
      </c>
      <c r="N9" s="8" t="s">
        <v>382</v>
      </c>
      <c r="O9" s="12"/>
    </row>
    <row r="10" spans="1:15" s="21" customFormat="1" ht="24" customHeight="1">
      <c r="A10" s="7">
        <v>20163717</v>
      </c>
      <c r="B10" s="7">
        <v>16</v>
      </c>
      <c r="C10" s="7">
        <v>17</v>
      </c>
      <c r="D10" s="10" t="s">
        <v>346</v>
      </c>
      <c r="E10" s="10" t="s">
        <v>15</v>
      </c>
      <c r="F10" s="10">
        <v>66</v>
      </c>
      <c r="G10" s="11">
        <f t="shared" si="0"/>
        <v>26.4</v>
      </c>
      <c r="H10" s="8">
        <v>92.5</v>
      </c>
      <c r="I10" s="23">
        <v>1.0206</v>
      </c>
      <c r="J10" s="19">
        <f t="shared" si="1"/>
        <v>94.41</v>
      </c>
      <c r="K10" s="11">
        <f t="shared" si="2"/>
        <v>56.65</v>
      </c>
      <c r="L10" s="19">
        <f t="shared" si="4"/>
        <v>83.05</v>
      </c>
      <c r="M10" s="8">
        <f t="shared" si="3"/>
        <v>6</v>
      </c>
      <c r="N10" s="8" t="s">
        <v>382</v>
      </c>
      <c r="O10" s="12"/>
    </row>
    <row r="11" spans="1:15" s="21" customFormat="1" ht="24" customHeight="1">
      <c r="A11" s="7">
        <v>20163630</v>
      </c>
      <c r="B11" s="7">
        <v>15</v>
      </c>
      <c r="C11" s="7">
        <v>19</v>
      </c>
      <c r="D11" s="10" t="s">
        <v>338</v>
      </c>
      <c r="E11" s="10" t="s">
        <v>15</v>
      </c>
      <c r="F11" s="10">
        <v>68</v>
      </c>
      <c r="G11" s="11">
        <f t="shared" si="0"/>
        <v>27.2</v>
      </c>
      <c r="H11" s="8">
        <v>94.5</v>
      </c>
      <c r="I11" s="23">
        <v>0.9812</v>
      </c>
      <c r="J11" s="19">
        <f t="shared" si="1"/>
        <v>92.72</v>
      </c>
      <c r="K11" s="11">
        <f t="shared" si="2"/>
        <v>55.63</v>
      </c>
      <c r="L11" s="19">
        <f t="shared" si="4"/>
        <v>82.83</v>
      </c>
      <c r="M11" s="8">
        <f t="shared" si="3"/>
        <v>7</v>
      </c>
      <c r="N11" s="8" t="s">
        <v>382</v>
      </c>
      <c r="O11" s="12"/>
    </row>
    <row r="12" spans="1:15" s="21" customFormat="1" ht="24" customHeight="1">
      <c r="A12" s="7">
        <v>20163709</v>
      </c>
      <c r="B12" s="7">
        <v>15</v>
      </c>
      <c r="C12" s="7">
        <v>16</v>
      </c>
      <c r="D12" s="10" t="s">
        <v>343</v>
      </c>
      <c r="E12" s="10" t="s">
        <v>15</v>
      </c>
      <c r="F12" s="10">
        <v>69</v>
      </c>
      <c r="G12" s="11">
        <f t="shared" si="0"/>
        <v>27.6</v>
      </c>
      <c r="H12" s="8">
        <v>92.9</v>
      </c>
      <c r="I12" s="23">
        <v>0.9812</v>
      </c>
      <c r="J12" s="19">
        <f t="shared" si="1"/>
        <v>91.15</v>
      </c>
      <c r="K12" s="11">
        <f t="shared" si="2"/>
        <v>54.69</v>
      </c>
      <c r="L12" s="19">
        <f t="shared" si="4"/>
        <v>82.29</v>
      </c>
      <c r="M12" s="8">
        <f t="shared" si="3"/>
        <v>8</v>
      </c>
      <c r="N12" s="8" t="s">
        <v>382</v>
      </c>
      <c r="O12" s="12"/>
    </row>
    <row r="13" spans="1:15" s="21" customFormat="1" ht="24" customHeight="1">
      <c r="A13" s="7">
        <v>20163622</v>
      </c>
      <c r="B13" s="7">
        <v>16</v>
      </c>
      <c r="C13" s="7">
        <v>27</v>
      </c>
      <c r="D13" s="10" t="s">
        <v>333</v>
      </c>
      <c r="E13" s="10" t="s">
        <v>15</v>
      </c>
      <c r="F13" s="10">
        <v>73.5</v>
      </c>
      <c r="G13" s="11">
        <f t="shared" si="0"/>
        <v>29.4</v>
      </c>
      <c r="H13" s="8">
        <v>85.4</v>
      </c>
      <c r="I13" s="23">
        <v>1.0206</v>
      </c>
      <c r="J13" s="19">
        <f t="shared" si="1"/>
        <v>87.16</v>
      </c>
      <c r="K13" s="11">
        <f t="shared" si="2"/>
        <v>52.3</v>
      </c>
      <c r="L13" s="19">
        <f t="shared" si="4"/>
        <v>81.7</v>
      </c>
      <c r="M13" s="8">
        <f t="shared" si="3"/>
        <v>9</v>
      </c>
      <c r="N13" s="8" t="s">
        <v>382</v>
      </c>
      <c r="O13" s="12"/>
    </row>
    <row r="14" spans="1:15" s="21" customFormat="1" ht="24" customHeight="1">
      <c r="A14" s="7">
        <v>20163807</v>
      </c>
      <c r="B14" s="7">
        <v>15</v>
      </c>
      <c r="C14" s="7">
        <v>29</v>
      </c>
      <c r="D14" s="10" t="s">
        <v>354</v>
      </c>
      <c r="E14" s="10" t="s">
        <v>24</v>
      </c>
      <c r="F14" s="10">
        <v>64.5</v>
      </c>
      <c r="G14" s="11">
        <f t="shared" si="0"/>
        <v>25.8</v>
      </c>
      <c r="H14" s="8">
        <v>94.9</v>
      </c>
      <c r="I14" s="23">
        <v>0.9812</v>
      </c>
      <c r="J14" s="19">
        <f t="shared" si="1"/>
        <v>93.12</v>
      </c>
      <c r="K14" s="11">
        <f t="shared" si="2"/>
        <v>55.87</v>
      </c>
      <c r="L14" s="19">
        <f t="shared" si="4"/>
        <v>81.67</v>
      </c>
      <c r="M14" s="8">
        <f t="shared" si="3"/>
        <v>10</v>
      </c>
      <c r="N14" s="8" t="s">
        <v>382</v>
      </c>
      <c r="O14" s="12"/>
    </row>
    <row r="15" spans="1:15" s="21" customFormat="1" ht="24" customHeight="1">
      <c r="A15" s="7">
        <v>20163719</v>
      </c>
      <c r="B15" s="7">
        <v>16</v>
      </c>
      <c r="C15" s="7">
        <v>34</v>
      </c>
      <c r="D15" s="10" t="s">
        <v>134</v>
      </c>
      <c r="E15" s="10" t="s">
        <v>15</v>
      </c>
      <c r="F15" s="10">
        <v>74</v>
      </c>
      <c r="G15" s="11">
        <f t="shared" si="0"/>
        <v>29.6</v>
      </c>
      <c r="H15" s="8">
        <v>84.3</v>
      </c>
      <c r="I15" s="23">
        <v>1.0206</v>
      </c>
      <c r="J15" s="19">
        <f t="shared" si="1"/>
        <v>86.04</v>
      </c>
      <c r="K15" s="11">
        <f t="shared" si="2"/>
        <v>51.62</v>
      </c>
      <c r="L15" s="19">
        <f t="shared" si="4"/>
        <v>81.22</v>
      </c>
      <c r="M15" s="8">
        <f t="shared" si="3"/>
        <v>11</v>
      </c>
      <c r="N15" s="8" t="s">
        <v>382</v>
      </c>
      <c r="O15" s="12"/>
    </row>
    <row r="16" spans="1:15" s="21" customFormat="1" ht="24" customHeight="1">
      <c r="A16" s="7">
        <v>20163626</v>
      </c>
      <c r="B16" s="7">
        <v>16</v>
      </c>
      <c r="C16" s="7">
        <v>35</v>
      </c>
      <c r="D16" s="10" t="s">
        <v>335</v>
      </c>
      <c r="E16" s="10" t="s">
        <v>15</v>
      </c>
      <c r="F16" s="10">
        <v>69</v>
      </c>
      <c r="G16" s="11">
        <f t="shared" si="0"/>
        <v>27.6</v>
      </c>
      <c r="H16" s="8">
        <v>87.1</v>
      </c>
      <c r="I16" s="23">
        <v>1.0206</v>
      </c>
      <c r="J16" s="19">
        <f t="shared" si="1"/>
        <v>88.89</v>
      </c>
      <c r="K16" s="11">
        <f t="shared" si="2"/>
        <v>53.33</v>
      </c>
      <c r="L16" s="19">
        <f t="shared" si="4"/>
        <v>80.93</v>
      </c>
      <c r="M16" s="8">
        <f t="shared" si="3"/>
        <v>12</v>
      </c>
      <c r="N16" s="8" t="s">
        <v>382</v>
      </c>
      <c r="O16" s="12"/>
    </row>
    <row r="17" spans="1:15" s="21" customFormat="1" ht="24" customHeight="1">
      <c r="A17" s="7">
        <v>20163806</v>
      </c>
      <c r="B17" s="7">
        <v>16</v>
      </c>
      <c r="C17" s="7">
        <v>6</v>
      </c>
      <c r="D17" s="10" t="s">
        <v>353</v>
      </c>
      <c r="E17" s="10" t="s">
        <v>15</v>
      </c>
      <c r="F17" s="10">
        <v>79</v>
      </c>
      <c r="G17" s="11">
        <f t="shared" si="0"/>
        <v>31.6</v>
      </c>
      <c r="H17" s="8">
        <v>80.4</v>
      </c>
      <c r="I17" s="23">
        <v>1.0206</v>
      </c>
      <c r="J17" s="19">
        <f t="shared" si="1"/>
        <v>82.06</v>
      </c>
      <c r="K17" s="11">
        <f t="shared" si="2"/>
        <v>49.24</v>
      </c>
      <c r="L17" s="19">
        <f t="shared" si="4"/>
        <v>80.84</v>
      </c>
      <c r="M17" s="8">
        <f t="shared" si="3"/>
        <v>13</v>
      </c>
      <c r="N17" s="8" t="s">
        <v>382</v>
      </c>
      <c r="O17" s="12"/>
    </row>
    <row r="18" spans="1:15" s="21" customFormat="1" ht="24" customHeight="1">
      <c r="A18" s="7">
        <v>20163604</v>
      </c>
      <c r="B18" s="7">
        <v>16</v>
      </c>
      <c r="C18" s="7">
        <v>10</v>
      </c>
      <c r="D18" s="10" t="s">
        <v>321</v>
      </c>
      <c r="E18" s="10" t="s">
        <v>15</v>
      </c>
      <c r="F18" s="10">
        <v>80.5</v>
      </c>
      <c r="G18" s="11">
        <f t="shared" si="0"/>
        <v>32.2</v>
      </c>
      <c r="H18" s="8">
        <v>78.86</v>
      </c>
      <c r="I18" s="23">
        <v>1.0206</v>
      </c>
      <c r="J18" s="19">
        <f t="shared" si="1"/>
        <v>80.48</v>
      </c>
      <c r="K18" s="11">
        <f t="shared" si="2"/>
        <v>48.29</v>
      </c>
      <c r="L18" s="19">
        <f t="shared" si="4"/>
        <v>80.49</v>
      </c>
      <c r="M18" s="8">
        <f t="shared" si="3"/>
        <v>14</v>
      </c>
      <c r="N18" s="8" t="s">
        <v>382</v>
      </c>
      <c r="O18" s="12"/>
    </row>
    <row r="19" spans="1:15" s="21" customFormat="1" ht="24" customHeight="1">
      <c r="A19" s="7">
        <v>20163724</v>
      </c>
      <c r="B19" s="7">
        <v>16</v>
      </c>
      <c r="C19" s="7">
        <v>24</v>
      </c>
      <c r="D19" s="10" t="s">
        <v>348</v>
      </c>
      <c r="E19" s="10" t="s">
        <v>15</v>
      </c>
      <c r="F19" s="10">
        <v>66.5</v>
      </c>
      <c r="G19" s="11">
        <f t="shared" si="0"/>
        <v>26.6</v>
      </c>
      <c r="H19" s="8">
        <v>88</v>
      </c>
      <c r="I19" s="23">
        <v>1.0206</v>
      </c>
      <c r="J19" s="19">
        <f t="shared" si="1"/>
        <v>89.81</v>
      </c>
      <c r="K19" s="11">
        <f t="shared" si="2"/>
        <v>53.89</v>
      </c>
      <c r="L19" s="19">
        <f t="shared" si="4"/>
        <v>80.49</v>
      </c>
      <c r="M19" s="8">
        <f t="shared" si="3"/>
        <v>14</v>
      </c>
      <c r="N19" s="8" t="s">
        <v>382</v>
      </c>
      <c r="O19" s="12"/>
    </row>
    <row r="20" spans="1:15" s="21" customFormat="1" ht="24" customHeight="1">
      <c r="A20" s="7">
        <v>20163702</v>
      </c>
      <c r="B20" s="7">
        <v>15</v>
      </c>
      <c r="C20" s="7">
        <v>26</v>
      </c>
      <c r="D20" s="10" t="s">
        <v>340</v>
      </c>
      <c r="E20" s="10" t="s">
        <v>15</v>
      </c>
      <c r="F20" s="10">
        <v>65.5</v>
      </c>
      <c r="G20" s="11">
        <f t="shared" si="0"/>
        <v>26.2</v>
      </c>
      <c r="H20" s="8">
        <v>90.8</v>
      </c>
      <c r="I20" s="23">
        <v>0.9812</v>
      </c>
      <c r="J20" s="19">
        <f t="shared" si="1"/>
        <v>89.09</v>
      </c>
      <c r="K20" s="11">
        <f t="shared" si="2"/>
        <v>53.45</v>
      </c>
      <c r="L20" s="19">
        <f t="shared" si="4"/>
        <v>79.65</v>
      </c>
      <c r="M20" s="8">
        <f t="shared" si="3"/>
        <v>16</v>
      </c>
      <c r="N20" s="8" t="s">
        <v>382</v>
      </c>
      <c r="O20" s="12"/>
    </row>
    <row r="21" spans="1:15" s="21" customFormat="1" ht="24" customHeight="1">
      <c r="A21" s="7">
        <v>20163814</v>
      </c>
      <c r="B21" s="7">
        <v>15</v>
      </c>
      <c r="C21" s="7">
        <v>22</v>
      </c>
      <c r="D21" s="10" t="s">
        <v>356</v>
      </c>
      <c r="E21" s="10" t="s">
        <v>15</v>
      </c>
      <c r="F21" s="10">
        <v>70</v>
      </c>
      <c r="G21" s="11">
        <f t="shared" si="0"/>
        <v>28</v>
      </c>
      <c r="H21" s="8">
        <v>87.54</v>
      </c>
      <c r="I21" s="23">
        <v>0.9812</v>
      </c>
      <c r="J21" s="19">
        <f t="shared" si="1"/>
        <v>85.89</v>
      </c>
      <c r="K21" s="11">
        <f t="shared" si="2"/>
        <v>51.53</v>
      </c>
      <c r="L21" s="19">
        <f t="shared" si="4"/>
        <v>79.53</v>
      </c>
      <c r="M21" s="8">
        <f t="shared" si="3"/>
        <v>17</v>
      </c>
      <c r="N21" s="8" t="s">
        <v>382</v>
      </c>
      <c r="O21" s="12"/>
    </row>
    <row r="22" spans="1:15" s="21" customFormat="1" ht="24" customHeight="1">
      <c r="A22" s="7">
        <v>20163605</v>
      </c>
      <c r="B22" s="7">
        <v>15</v>
      </c>
      <c r="C22" s="7">
        <v>9</v>
      </c>
      <c r="D22" s="10" t="s">
        <v>322</v>
      </c>
      <c r="E22" s="10" t="s">
        <v>15</v>
      </c>
      <c r="F22" s="10">
        <v>69.5</v>
      </c>
      <c r="G22" s="11">
        <f t="shared" si="0"/>
        <v>27.8</v>
      </c>
      <c r="H22" s="8">
        <v>87.2</v>
      </c>
      <c r="I22" s="23">
        <v>0.9812</v>
      </c>
      <c r="J22" s="19">
        <f t="shared" si="1"/>
        <v>85.56</v>
      </c>
      <c r="K22" s="11">
        <f t="shared" si="2"/>
        <v>51.34</v>
      </c>
      <c r="L22" s="19">
        <f t="shared" si="4"/>
        <v>79.14</v>
      </c>
      <c r="M22" s="8">
        <f t="shared" si="3"/>
        <v>18</v>
      </c>
      <c r="N22" s="8" t="s">
        <v>382</v>
      </c>
      <c r="O22" s="12"/>
    </row>
    <row r="23" spans="1:15" s="21" customFormat="1" ht="24" customHeight="1">
      <c r="A23" s="7">
        <v>20163612</v>
      </c>
      <c r="B23" s="7">
        <v>15</v>
      </c>
      <c r="C23" s="7">
        <v>13</v>
      </c>
      <c r="D23" s="10" t="s">
        <v>327</v>
      </c>
      <c r="E23" s="10" t="s">
        <v>15</v>
      </c>
      <c r="F23" s="10">
        <v>73</v>
      </c>
      <c r="G23" s="11">
        <f t="shared" si="0"/>
        <v>29.2</v>
      </c>
      <c r="H23" s="8">
        <v>84.4</v>
      </c>
      <c r="I23" s="23">
        <v>0.9812</v>
      </c>
      <c r="J23" s="19">
        <f t="shared" si="1"/>
        <v>82.81</v>
      </c>
      <c r="K23" s="11">
        <f t="shared" si="2"/>
        <v>49.69</v>
      </c>
      <c r="L23" s="19">
        <f t="shared" si="4"/>
        <v>78.89</v>
      </c>
      <c r="M23" s="8">
        <f t="shared" si="3"/>
        <v>19</v>
      </c>
      <c r="N23" s="8" t="s">
        <v>382</v>
      </c>
      <c r="O23" s="12"/>
    </row>
    <row r="24" spans="1:15" s="21" customFormat="1" ht="24" customHeight="1">
      <c r="A24" s="7">
        <v>20163801</v>
      </c>
      <c r="B24" s="7">
        <v>15</v>
      </c>
      <c r="C24" s="7">
        <v>23</v>
      </c>
      <c r="D24" s="10" t="s">
        <v>350</v>
      </c>
      <c r="E24" s="10" t="s">
        <v>15</v>
      </c>
      <c r="F24" s="10">
        <v>70</v>
      </c>
      <c r="G24" s="11">
        <f t="shared" si="0"/>
        <v>28</v>
      </c>
      <c r="H24" s="8">
        <v>85.4</v>
      </c>
      <c r="I24" s="23">
        <v>0.9812</v>
      </c>
      <c r="J24" s="19">
        <f t="shared" si="1"/>
        <v>83.79</v>
      </c>
      <c r="K24" s="11">
        <f t="shared" si="2"/>
        <v>50.27</v>
      </c>
      <c r="L24" s="19">
        <f t="shared" si="4"/>
        <v>78.27</v>
      </c>
      <c r="M24" s="8">
        <f t="shared" si="3"/>
        <v>20</v>
      </c>
      <c r="N24" s="12"/>
      <c r="O24" s="12"/>
    </row>
    <row r="25" spans="1:15" s="21" customFormat="1" ht="24" customHeight="1">
      <c r="A25" s="7">
        <v>20163618</v>
      </c>
      <c r="B25" s="7">
        <v>15</v>
      </c>
      <c r="C25" s="7">
        <v>28</v>
      </c>
      <c r="D25" s="10" t="s">
        <v>329</v>
      </c>
      <c r="E25" s="10" t="s">
        <v>15</v>
      </c>
      <c r="F25" s="10">
        <v>69.5</v>
      </c>
      <c r="G25" s="11">
        <f t="shared" si="0"/>
        <v>27.8</v>
      </c>
      <c r="H25" s="8">
        <v>85.64</v>
      </c>
      <c r="I25" s="23">
        <v>0.9812</v>
      </c>
      <c r="J25" s="19">
        <f t="shared" si="1"/>
        <v>84.03</v>
      </c>
      <c r="K25" s="11">
        <f t="shared" si="2"/>
        <v>50.42</v>
      </c>
      <c r="L25" s="19">
        <f t="shared" si="4"/>
        <v>78.22</v>
      </c>
      <c r="M25" s="8">
        <f t="shared" si="3"/>
        <v>21</v>
      </c>
      <c r="N25" s="12"/>
      <c r="O25" s="12"/>
    </row>
    <row r="26" spans="1:15" s="21" customFormat="1" ht="24" customHeight="1">
      <c r="A26" s="7">
        <v>20163716</v>
      </c>
      <c r="B26" s="7">
        <v>15</v>
      </c>
      <c r="C26" s="7">
        <v>18</v>
      </c>
      <c r="D26" s="10" t="s">
        <v>345</v>
      </c>
      <c r="E26" s="10" t="s">
        <v>15</v>
      </c>
      <c r="F26" s="10">
        <v>73</v>
      </c>
      <c r="G26" s="11">
        <f t="shared" si="0"/>
        <v>29.2</v>
      </c>
      <c r="H26" s="8">
        <v>83.02</v>
      </c>
      <c r="I26" s="23">
        <v>0.9812</v>
      </c>
      <c r="J26" s="19">
        <f t="shared" si="1"/>
        <v>81.46</v>
      </c>
      <c r="K26" s="11">
        <f t="shared" si="2"/>
        <v>48.88</v>
      </c>
      <c r="L26" s="19">
        <f t="shared" si="4"/>
        <v>78.08</v>
      </c>
      <c r="M26" s="8">
        <f t="shared" si="3"/>
        <v>22</v>
      </c>
      <c r="N26" s="12"/>
      <c r="O26" s="12"/>
    </row>
    <row r="27" spans="1:15" s="21" customFormat="1" ht="24" customHeight="1">
      <c r="A27" s="7">
        <v>20163810</v>
      </c>
      <c r="B27" s="7">
        <v>16</v>
      </c>
      <c r="C27" s="7">
        <v>30</v>
      </c>
      <c r="D27" s="10" t="s">
        <v>355</v>
      </c>
      <c r="E27" s="10" t="s">
        <v>24</v>
      </c>
      <c r="F27" s="10">
        <v>67</v>
      </c>
      <c r="G27" s="11">
        <f t="shared" si="0"/>
        <v>26.8</v>
      </c>
      <c r="H27" s="8">
        <v>83.7</v>
      </c>
      <c r="I27" s="23">
        <v>1.0206</v>
      </c>
      <c r="J27" s="19">
        <f t="shared" si="1"/>
        <v>85.42</v>
      </c>
      <c r="K27" s="11">
        <f t="shared" si="2"/>
        <v>51.25</v>
      </c>
      <c r="L27" s="19">
        <f t="shared" si="4"/>
        <v>78.05</v>
      </c>
      <c r="M27" s="8">
        <f t="shared" si="3"/>
        <v>23</v>
      </c>
      <c r="N27" s="12"/>
      <c r="O27" s="12"/>
    </row>
    <row r="28" spans="1:15" s="21" customFormat="1" ht="24" customHeight="1">
      <c r="A28" s="7">
        <v>20163619</v>
      </c>
      <c r="B28" s="7">
        <v>16</v>
      </c>
      <c r="C28" s="7">
        <v>5</v>
      </c>
      <c r="D28" s="10" t="s">
        <v>330</v>
      </c>
      <c r="E28" s="10" t="s">
        <v>15</v>
      </c>
      <c r="F28" s="10">
        <v>67</v>
      </c>
      <c r="G28" s="11">
        <f t="shared" si="0"/>
        <v>26.8</v>
      </c>
      <c r="H28" s="8">
        <v>83.6</v>
      </c>
      <c r="I28" s="23">
        <v>1.0206</v>
      </c>
      <c r="J28" s="19">
        <f t="shared" si="1"/>
        <v>85.32</v>
      </c>
      <c r="K28" s="11">
        <f t="shared" si="2"/>
        <v>51.19</v>
      </c>
      <c r="L28" s="19">
        <f t="shared" si="4"/>
        <v>77.99</v>
      </c>
      <c r="M28" s="8">
        <f t="shared" si="3"/>
        <v>24</v>
      </c>
      <c r="N28" s="12"/>
      <c r="O28" s="12"/>
    </row>
    <row r="29" spans="1:15" s="21" customFormat="1" ht="24" customHeight="1">
      <c r="A29" s="7">
        <v>20163705</v>
      </c>
      <c r="B29" s="7">
        <v>16</v>
      </c>
      <c r="C29" s="7">
        <v>32</v>
      </c>
      <c r="D29" s="10" t="s">
        <v>342</v>
      </c>
      <c r="E29" s="10" t="s">
        <v>15</v>
      </c>
      <c r="F29" s="10">
        <v>65.5</v>
      </c>
      <c r="G29" s="11">
        <f t="shared" si="0"/>
        <v>26.2</v>
      </c>
      <c r="H29" s="8">
        <v>83.6</v>
      </c>
      <c r="I29" s="23">
        <v>1.0206</v>
      </c>
      <c r="J29" s="19">
        <f t="shared" si="1"/>
        <v>85.32</v>
      </c>
      <c r="K29" s="11">
        <f t="shared" si="2"/>
        <v>51.19</v>
      </c>
      <c r="L29" s="19">
        <f t="shared" si="4"/>
        <v>77.39</v>
      </c>
      <c r="M29" s="8">
        <f t="shared" si="3"/>
        <v>25</v>
      </c>
      <c r="N29" s="12"/>
      <c r="O29" s="12"/>
    </row>
    <row r="30" spans="1:15" s="21" customFormat="1" ht="24" customHeight="1">
      <c r="A30" s="7">
        <v>20163629</v>
      </c>
      <c r="B30" s="7">
        <v>15</v>
      </c>
      <c r="C30" s="7">
        <v>37</v>
      </c>
      <c r="D30" s="10" t="s">
        <v>337</v>
      </c>
      <c r="E30" s="10" t="s">
        <v>15</v>
      </c>
      <c r="F30" s="10">
        <v>70</v>
      </c>
      <c r="G30" s="11">
        <f t="shared" si="0"/>
        <v>28</v>
      </c>
      <c r="H30" s="8">
        <v>83.7</v>
      </c>
      <c r="I30" s="23">
        <v>0.9812</v>
      </c>
      <c r="J30" s="19">
        <f t="shared" si="1"/>
        <v>82.13</v>
      </c>
      <c r="K30" s="11">
        <f t="shared" si="2"/>
        <v>49.28</v>
      </c>
      <c r="L30" s="19">
        <f t="shared" si="4"/>
        <v>77.28</v>
      </c>
      <c r="M30" s="8">
        <f t="shared" si="3"/>
        <v>26</v>
      </c>
      <c r="N30" s="12"/>
      <c r="O30" s="12"/>
    </row>
    <row r="31" spans="1:15" s="21" customFormat="1" ht="24" customHeight="1">
      <c r="A31" s="7">
        <v>20163611</v>
      </c>
      <c r="B31" s="7">
        <v>15</v>
      </c>
      <c r="C31" s="7">
        <v>31</v>
      </c>
      <c r="D31" s="10" t="s">
        <v>326</v>
      </c>
      <c r="E31" s="10" t="s">
        <v>15</v>
      </c>
      <c r="F31" s="10">
        <v>66</v>
      </c>
      <c r="G31" s="11">
        <f t="shared" si="0"/>
        <v>26.4</v>
      </c>
      <c r="H31" s="8">
        <v>85.72</v>
      </c>
      <c r="I31" s="23">
        <v>0.9812</v>
      </c>
      <c r="J31" s="19">
        <f t="shared" si="1"/>
        <v>84.11</v>
      </c>
      <c r="K31" s="11">
        <f t="shared" si="2"/>
        <v>50.47</v>
      </c>
      <c r="L31" s="19">
        <f t="shared" si="4"/>
        <v>76.87</v>
      </c>
      <c r="M31" s="8">
        <f t="shared" si="3"/>
        <v>27</v>
      </c>
      <c r="N31" s="12"/>
      <c r="O31" s="12"/>
    </row>
    <row r="32" spans="1:15" s="21" customFormat="1" ht="24" customHeight="1">
      <c r="A32" s="7">
        <v>20163728</v>
      </c>
      <c r="B32" s="7">
        <v>16</v>
      </c>
      <c r="C32" s="7">
        <v>4</v>
      </c>
      <c r="D32" s="10" t="s">
        <v>349</v>
      </c>
      <c r="E32" s="10" t="s">
        <v>24</v>
      </c>
      <c r="F32" s="10">
        <v>70</v>
      </c>
      <c r="G32" s="11">
        <f t="shared" si="0"/>
        <v>28</v>
      </c>
      <c r="H32" s="8">
        <v>76.2</v>
      </c>
      <c r="I32" s="23">
        <v>1.0206</v>
      </c>
      <c r="J32" s="19">
        <f t="shared" si="1"/>
        <v>77.77</v>
      </c>
      <c r="K32" s="11">
        <f t="shared" si="2"/>
        <v>46.66</v>
      </c>
      <c r="L32" s="19">
        <f t="shared" si="4"/>
        <v>74.66</v>
      </c>
      <c r="M32" s="8">
        <f t="shared" si="3"/>
        <v>28</v>
      </c>
      <c r="N32" s="12"/>
      <c r="O32" s="12"/>
    </row>
    <row r="33" spans="1:15" s="21" customFormat="1" ht="24" customHeight="1">
      <c r="A33" s="7">
        <v>20163621</v>
      </c>
      <c r="B33" s="7">
        <v>16</v>
      </c>
      <c r="C33" s="7">
        <v>25</v>
      </c>
      <c r="D33" s="10" t="s">
        <v>332</v>
      </c>
      <c r="E33" s="10" t="s">
        <v>15</v>
      </c>
      <c r="F33" s="10">
        <v>73</v>
      </c>
      <c r="G33" s="11">
        <f t="shared" si="0"/>
        <v>29.2</v>
      </c>
      <c r="H33" s="8">
        <v>73.98</v>
      </c>
      <c r="I33" s="23">
        <v>1.0206</v>
      </c>
      <c r="J33" s="19">
        <f t="shared" si="1"/>
        <v>75.5</v>
      </c>
      <c r="K33" s="11">
        <f t="shared" si="2"/>
        <v>45.3</v>
      </c>
      <c r="L33" s="19">
        <f t="shared" si="4"/>
        <v>74.5</v>
      </c>
      <c r="M33" s="8">
        <f t="shared" si="3"/>
        <v>29</v>
      </c>
      <c r="N33" s="12"/>
      <c r="O33" s="12"/>
    </row>
    <row r="34" spans="1:15" s="21" customFormat="1" ht="24" customHeight="1">
      <c r="A34" s="7">
        <v>20163711</v>
      </c>
      <c r="B34" s="7">
        <v>15</v>
      </c>
      <c r="C34" s="7">
        <v>2</v>
      </c>
      <c r="D34" s="10" t="s">
        <v>344</v>
      </c>
      <c r="E34" s="10" t="s">
        <v>15</v>
      </c>
      <c r="F34" s="10">
        <v>69</v>
      </c>
      <c r="G34" s="11">
        <f t="shared" si="0"/>
        <v>27.6</v>
      </c>
      <c r="H34" s="8">
        <v>76.2</v>
      </c>
      <c r="I34" s="23">
        <v>0.9812</v>
      </c>
      <c r="J34" s="19">
        <f t="shared" si="1"/>
        <v>74.77</v>
      </c>
      <c r="K34" s="11">
        <f t="shared" si="2"/>
        <v>44.86</v>
      </c>
      <c r="L34" s="19">
        <f t="shared" si="4"/>
        <v>72.46</v>
      </c>
      <c r="M34" s="8">
        <f t="shared" si="3"/>
        <v>30</v>
      </c>
      <c r="N34" s="12"/>
      <c r="O34" s="12"/>
    </row>
    <row r="35" spans="1:15" s="21" customFormat="1" ht="24" customHeight="1">
      <c r="A35" s="7">
        <v>20163620</v>
      </c>
      <c r="B35" s="7">
        <v>16</v>
      </c>
      <c r="C35" s="7">
        <v>7</v>
      </c>
      <c r="D35" s="10" t="s">
        <v>331</v>
      </c>
      <c r="E35" s="10" t="s">
        <v>15</v>
      </c>
      <c r="F35" s="10">
        <v>64.5</v>
      </c>
      <c r="G35" s="11">
        <f t="shared" si="0"/>
        <v>25.8</v>
      </c>
      <c r="H35" s="8">
        <v>75.06</v>
      </c>
      <c r="I35" s="23">
        <v>1.0206</v>
      </c>
      <c r="J35" s="19">
        <f t="shared" si="1"/>
        <v>76.61</v>
      </c>
      <c r="K35" s="11">
        <f t="shared" si="2"/>
        <v>45.97</v>
      </c>
      <c r="L35" s="19">
        <f t="shared" si="4"/>
        <v>71.77</v>
      </c>
      <c r="M35" s="8">
        <f t="shared" si="3"/>
        <v>31</v>
      </c>
      <c r="N35" s="12"/>
      <c r="O35" s="12"/>
    </row>
    <row r="36" spans="1:15" s="21" customFormat="1" ht="24" customHeight="1">
      <c r="A36" s="7">
        <v>20163608</v>
      </c>
      <c r="B36" s="7">
        <v>15</v>
      </c>
      <c r="C36" s="7">
        <v>36</v>
      </c>
      <c r="D36" s="10" t="s">
        <v>323</v>
      </c>
      <c r="E36" s="10" t="s">
        <v>15</v>
      </c>
      <c r="F36" s="10">
        <v>67</v>
      </c>
      <c r="G36" s="11">
        <f t="shared" si="0"/>
        <v>26.8</v>
      </c>
      <c r="H36" s="8">
        <v>75.6</v>
      </c>
      <c r="I36" s="23">
        <v>0.9812</v>
      </c>
      <c r="J36" s="19">
        <f t="shared" si="1"/>
        <v>74.18</v>
      </c>
      <c r="K36" s="11">
        <f t="shared" si="2"/>
        <v>44.51</v>
      </c>
      <c r="L36" s="19">
        <f t="shared" si="4"/>
        <v>71.31</v>
      </c>
      <c r="M36" s="8">
        <f t="shared" si="3"/>
        <v>32</v>
      </c>
      <c r="N36" s="12"/>
      <c r="O36" s="12"/>
    </row>
    <row r="37" spans="1:15" s="21" customFormat="1" ht="24" customHeight="1">
      <c r="A37" s="7">
        <v>20163818</v>
      </c>
      <c r="B37" s="7">
        <v>15</v>
      </c>
      <c r="C37" s="7">
        <v>8</v>
      </c>
      <c r="D37" s="10" t="s">
        <v>357</v>
      </c>
      <c r="E37" s="10" t="s">
        <v>15</v>
      </c>
      <c r="F37" s="10">
        <v>68.5</v>
      </c>
      <c r="G37" s="11">
        <f t="shared" si="0"/>
        <v>27.4</v>
      </c>
      <c r="H37" s="8">
        <v>74</v>
      </c>
      <c r="I37" s="23">
        <v>0.9812</v>
      </c>
      <c r="J37" s="19">
        <f t="shared" si="1"/>
        <v>72.61</v>
      </c>
      <c r="K37" s="11">
        <f t="shared" si="2"/>
        <v>43.57</v>
      </c>
      <c r="L37" s="19">
        <f t="shared" si="4"/>
        <v>70.97</v>
      </c>
      <c r="M37" s="8">
        <f t="shared" si="3"/>
        <v>33</v>
      </c>
      <c r="N37" s="12"/>
      <c r="O37" s="12"/>
    </row>
    <row r="38" spans="1:15" s="21" customFormat="1" ht="24" customHeight="1">
      <c r="A38" s="7">
        <v>20163802</v>
      </c>
      <c r="B38" s="7">
        <v>16</v>
      </c>
      <c r="C38" s="7">
        <v>11</v>
      </c>
      <c r="D38" s="10" t="s">
        <v>351</v>
      </c>
      <c r="E38" s="10" t="s">
        <v>15</v>
      </c>
      <c r="F38" s="10">
        <v>74</v>
      </c>
      <c r="G38" s="11">
        <f t="shared" si="0"/>
        <v>29.6</v>
      </c>
      <c r="H38" s="8">
        <v>65.8</v>
      </c>
      <c r="I38" s="23">
        <v>1.0206</v>
      </c>
      <c r="J38" s="19">
        <f t="shared" si="1"/>
        <v>67.16</v>
      </c>
      <c r="K38" s="11">
        <f t="shared" si="2"/>
        <v>40.3</v>
      </c>
      <c r="L38" s="19">
        <f t="shared" si="4"/>
        <v>69.9</v>
      </c>
      <c r="M38" s="8">
        <f t="shared" si="3"/>
        <v>34</v>
      </c>
      <c r="N38" s="12"/>
      <c r="O38" s="12"/>
    </row>
    <row r="39" spans="1:15" s="21" customFormat="1" ht="24" customHeight="1">
      <c r="A39" s="7">
        <v>20163609</v>
      </c>
      <c r="B39" s="7">
        <v>15</v>
      </c>
      <c r="C39" s="7">
        <v>1</v>
      </c>
      <c r="D39" s="10" t="s">
        <v>324</v>
      </c>
      <c r="E39" s="10" t="s">
        <v>15</v>
      </c>
      <c r="F39" s="10">
        <v>65.5</v>
      </c>
      <c r="G39" s="11">
        <f t="shared" si="0"/>
        <v>26.2</v>
      </c>
      <c r="H39" s="8">
        <v>73</v>
      </c>
      <c r="I39" s="23">
        <v>0.9812</v>
      </c>
      <c r="J39" s="19">
        <f t="shared" si="1"/>
        <v>71.63</v>
      </c>
      <c r="K39" s="11">
        <f t="shared" si="2"/>
        <v>42.98</v>
      </c>
      <c r="L39" s="19">
        <f t="shared" si="4"/>
        <v>69.18</v>
      </c>
      <c r="M39" s="8">
        <f t="shared" si="3"/>
        <v>35</v>
      </c>
      <c r="N39" s="12"/>
      <c r="O39" s="12"/>
    </row>
    <row r="40" spans="1:15" s="21" customFormat="1" ht="24" customHeight="1">
      <c r="A40" s="7">
        <v>20163703</v>
      </c>
      <c r="B40" s="7">
        <v>15</v>
      </c>
      <c r="C40" s="7">
        <v>33</v>
      </c>
      <c r="D40" s="10" t="s">
        <v>341</v>
      </c>
      <c r="E40" s="10" t="s">
        <v>15</v>
      </c>
      <c r="F40" s="10">
        <v>64.5</v>
      </c>
      <c r="G40" s="11">
        <f t="shared" si="0"/>
        <v>25.8</v>
      </c>
      <c r="H40" s="8">
        <v>72.5</v>
      </c>
      <c r="I40" s="23">
        <v>0.9812</v>
      </c>
      <c r="J40" s="19">
        <f t="shared" si="1"/>
        <v>71.14</v>
      </c>
      <c r="K40" s="11">
        <f t="shared" si="2"/>
        <v>42.68</v>
      </c>
      <c r="L40" s="19">
        <f t="shared" si="4"/>
        <v>68.48</v>
      </c>
      <c r="M40" s="8">
        <f t="shared" si="3"/>
        <v>36</v>
      </c>
      <c r="N40" s="12"/>
      <c r="O40" s="12"/>
    </row>
    <row r="41" spans="1:15" s="21" customFormat="1" ht="24" customHeight="1">
      <c r="A41" s="7">
        <v>20163615</v>
      </c>
      <c r="B41" s="7">
        <v>16</v>
      </c>
      <c r="C41" s="7">
        <v>14</v>
      </c>
      <c r="D41" s="10" t="s">
        <v>328</v>
      </c>
      <c r="E41" s="10" t="s">
        <v>15</v>
      </c>
      <c r="F41" s="10">
        <v>65</v>
      </c>
      <c r="G41" s="11">
        <f t="shared" si="0"/>
        <v>26</v>
      </c>
      <c r="H41" s="8">
        <v>64.28</v>
      </c>
      <c r="I41" s="23">
        <v>1.0206</v>
      </c>
      <c r="J41" s="19">
        <f t="shared" si="1"/>
        <v>65.6</v>
      </c>
      <c r="K41" s="11">
        <f t="shared" si="2"/>
        <v>39.36</v>
      </c>
      <c r="L41" s="19">
        <f t="shared" si="4"/>
        <v>65.36</v>
      </c>
      <c r="M41" s="8">
        <f t="shared" si="3"/>
        <v>37</v>
      </c>
      <c r="N41" s="12"/>
      <c r="O41" s="12"/>
    </row>
    <row r="42" spans="1:15" s="21" customFormat="1" ht="27" customHeight="1">
      <c r="A42" s="7">
        <v>20163610</v>
      </c>
      <c r="B42" s="7"/>
      <c r="C42" s="7"/>
      <c r="D42" s="10" t="s">
        <v>325</v>
      </c>
      <c r="E42" s="10" t="s">
        <v>15</v>
      </c>
      <c r="F42" s="10">
        <v>75</v>
      </c>
      <c r="G42" s="11">
        <f t="shared" si="0"/>
        <v>30</v>
      </c>
      <c r="H42" s="8"/>
      <c r="I42" s="8"/>
      <c r="J42" s="8"/>
      <c r="K42" s="11">
        <f>H42*0.6</f>
        <v>0</v>
      </c>
      <c r="L42" s="19">
        <f>G42+K42</f>
        <v>30</v>
      </c>
      <c r="M42" s="8">
        <f t="shared" si="3"/>
        <v>38</v>
      </c>
      <c r="N42" s="12"/>
      <c r="O42" s="7" t="s">
        <v>412</v>
      </c>
    </row>
    <row r="43" spans="1:15" ht="42.75" customHeight="1">
      <c r="A43" s="34" t="s">
        <v>396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</sheetData>
  <sheetProtection/>
  <mergeCells count="15">
    <mergeCell ref="A1:O1"/>
    <mergeCell ref="F3:G3"/>
    <mergeCell ref="H3:K3"/>
    <mergeCell ref="A3:A4"/>
    <mergeCell ref="B3:B4"/>
    <mergeCell ref="O3:O4"/>
    <mergeCell ref="E2:G2"/>
    <mergeCell ref="A2:D2"/>
    <mergeCell ref="A43:O43"/>
    <mergeCell ref="L3:L4"/>
    <mergeCell ref="M3:M4"/>
    <mergeCell ref="N3:N4"/>
    <mergeCell ref="D3:D4"/>
    <mergeCell ref="E3:E4"/>
    <mergeCell ref="C3:C4"/>
  </mergeCells>
  <printOptions/>
  <pageMargins left="0.78" right="0.46" top="0.41" bottom="0.38" header="0.42" footer="0.2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7">
      <selection activeCell="J33" sqref="J33"/>
    </sheetView>
  </sheetViews>
  <sheetFormatPr defaultColWidth="9.00390625" defaultRowHeight="24" customHeight="1"/>
  <cols>
    <col min="1" max="1" width="11.375" style="4" customWidth="1"/>
    <col min="2" max="2" width="7.00390625" style="3" customWidth="1"/>
    <col min="3" max="3" width="9.00390625" style="3" customWidth="1"/>
    <col min="4" max="4" width="7.75390625" style="3" customWidth="1"/>
    <col min="5" max="5" width="6.125" style="3" customWidth="1"/>
    <col min="6" max="6" width="11.125" style="3" customWidth="1"/>
    <col min="7" max="7" width="13.75390625" style="3" customWidth="1"/>
    <col min="8" max="8" width="11.00390625" style="3" customWidth="1"/>
    <col min="9" max="9" width="13.625" style="3" customWidth="1"/>
    <col min="10" max="10" width="9.875" style="3" customWidth="1"/>
    <col min="11" max="11" width="7.375" style="3" customWidth="1"/>
    <col min="12" max="12" width="10.25390625" style="3" customWidth="1"/>
    <col min="13" max="13" width="6.875" style="3" customWidth="1"/>
    <col min="14" max="14" width="6.875" style="4" customWidth="1"/>
    <col min="15" max="16384" width="9.00390625" style="4" customWidth="1"/>
  </cols>
  <sheetData>
    <row r="1" spans="1:13" ht="27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18.75" customHeight="1">
      <c r="A2" s="24" t="s">
        <v>359</v>
      </c>
      <c r="B2" s="24"/>
      <c r="C2" s="24"/>
      <c r="D2" s="14"/>
      <c r="E2" s="15" t="s">
        <v>383</v>
      </c>
      <c r="F2" s="16"/>
      <c r="G2" s="17"/>
      <c r="H2" s="17"/>
      <c r="I2" s="17"/>
      <c r="J2" s="17"/>
      <c r="K2" s="17"/>
      <c r="L2" s="17"/>
      <c r="M2" s="17"/>
    </row>
    <row r="3" spans="1:13" s="3" customFormat="1" ht="18.75" customHeight="1">
      <c r="A3" s="25" t="s">
        <v>397</v>
      </c>
      <c r="B3" s="25" t="s">
        <v>8</v>
      </c>
      <c r="C3" s="25" t="s">
        <v>406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405</v>
      </c>
      <c r="M3" s="25" t="s">
        <v>6</v>
      </c>
    </row>
    <row r="4" spans="1:13" s="3" customFormat="1" ht="24" customHeight="1">
      <c r="A4" s="27"/>
      <c r="B4" s="27"/>
      <c r="C4" s="27"/>
      <c r="D4" s="27"/>
      <c r="E4" s="27"/>
      <c r="F4" s="7" t="s">
        <v>11</v>
      </c>
      <c r="G4" s="9" t="s">
        <v>407</v>
      </c>
      <c r="H4" s="7" t="s">
        <v>12</v>
      </c>
      <c r="I4" s="7" t="s">
        <v>404</v>
      </c>
      <c r="J4" s="25"/>
      <c r="K4" s="25"/>
      <c r="L4" s="25"/>
      <c r="M4" s="25"/>
    </row>
    <row r="5" spans="1:13" ht="24" customHeight="1">
      <c r="A5" s="10">
        <v>20160204</v>
      </c>
      <c r="B5" s="10">
        <v>2</v>
      </c>
      <c r="C5" s="10">
        <v>17</v>
      </c>
      <c r="D5" s="10" t="s">
        <v>41</v>
      </c>
      <c r="E5" s="10" t="s">
        <v>15</v>
      </c>
      <c r="F5" s="10">
        <v>74.5</v>
      </c>
      <c r="G5" s="11">
        <f aca="true" t="shared" si="0" ref="G5:G31">F5*0.4</f>
        <v>29.8</v>
      </c>
      <c r="H5" s="8">
        <v>94.08</v>
      </c>
      <c r="I5" s="11">
        <f aca="true" t="shared" si="1" ref="I5:I31">H5*0.6</f>
        <v>56.45</v>
      </c>
      <c r="J5" s="19">
        <f aca="true" t="shared" si="2" ref="J5:J31">G5+I5</f>
        <v>86.25</v>
      </c>
      <c r="K5" s="8">
        <f aca="true" t="shared" si="3" ref="K5:K31">RANK(J5,J$5:J$31)</f>
        <v>1</v>
      </c>
      <c r="L5" s="8" t="s">
        <v>409</v>
      </c>
      <c r="M5" s="8"/>
    </row>
    <row r="6" spans="1:13" ht="24" customHeight="1">
      <c r="A6" s="10">
        <v>20160215</v>
      </c>
      <c r="B6" s="10">
        <v>2</v>
      </c>
      <c r="C6" s="10">
        <v>4</v>
      </c>
      <c r="D6" s="10" t="s">
        <v>52</v>
      </c>
      <c r="E6" s="10" t="s">
        <v>15</v>
      </c>
      <c r="F6" s="10">
        <v>70</v>
      </c>
      <c r="G6" s="11">
        <f t="shared" si="0"/>
        <v>28</v>
      </c>
      <c r="H6" s="8">
        <v>93.78</v>
      </c>
      <c r="I6" s="11">
        <f t="shared" si="1"/>
        <v>56.27</v>
      </c>
      <c r="J6" s="19">
        <f t="shared" si="2"/>
        <v>84.27</v>
      </c>
      <c r="K6" s="8">
        <f t="shared" si="3"/>
        <v>2</v>
      </c>
      <c r="L6" s="8" t="s">
        <v>409</v>
      </c>
      <c r="M6" s="8"/>
    </row>
    <row r="7" spans="1:13" ht="24" customHeight="1">
      <c r="A7" s="10">
        <v>20160212</v>
      </c>
      <c r="B7" s="10">
        <v>2</v>
      </c>
      <c r="C7" s="10">
        <v>12</v>
      </c>
      <c r="D7" s="10" t="s">
        <v>49</v>
      </c>
      <c r="E7" s="10" t="s">
        <v>24</v>
      </c>
      <c r="F7" s="10">
        <v>63</v>
      </c>
      <c r="G7" s="11">
        <f t="shared" si="0"/>
        <v>25.2</v>
      </c>
      <c r="H7" s="8">
        <v>95.68</v>
      </c>
      <c r="I7" s="11">
        <f t="shared" si="1"/>
        <v>57.41</v>
      </c>
      <c r="J7" s="19">
        <f t="shared" si="2"/>
        <v>82.61</v>
      </c>
      <c r="K7" s="8">
        <f t="shared" si="3"/>
        <v>3</v>
      </c>
      <c r="L7" s="8" t="s">
        <v>409</v>
      </c>
      <c r="M7" s="8"/>
    </row>
    <row r="8" spans="1:13" ht="24" customHeight="1">
      <c r="A8" s="10">
        <v>20160209</v>
      </c>
      <c r="B8" s="10">
        <v>2</v>
      </c>
      <c r="C8" s="10">
        <v>6</v>
      </c>
      <c r="D8" s="10" t="s">
        <v>46</v>
      </c>
      <c r="E8" s="10" t="s">
        <v>15</v>
      </c>
      <c r="F8" s="10">
        <v>62</v>
      </c>
      <c r="G8" s="11">
        <f t="shared" si="0"/>
        <v>24.8</v>
      </c>
      <c r="H8" s="8">
        <v>93.9</v>
      </c>
      <c r="I8" s="11">
        <f t="shared" si="1"/>
        <v>56.34</v>
      </c>
      <c r="J8" s="19">
        <f t="shared" si="2"/>
        <v>81.14</v>
      </c>
      <c r="K8" s="8">
        <f t="shared" si="3"/>
        <v>4</v>
      </c>
      <c r="L8" s="8" t="s">
        <v>409</v>
      </c>
      <c r="M8" s="8"/>
    </row>
    <row r="9" spans="1:13" ht="24" customHeight="1">
      <c r="A9" s="10">
        <v>20160223</v>
      </c>
      <c r="B9" s="10">
        <v>2</v>
      </c>
      <c r="C9" s="10">
        <v>19</v>
      </c>
      <c r="D9" s="10" t="s">
        <v>60</v>
      </c>
      <c r="E9" s="10" t="s">
        <v>15</v>
      </c>
      <c r="F9" s="10">
        <v>64.5</v>
      </c>
      <c r="G9" s="11">
        <f t="shared" si="0"/>
        <v>25.8</v>
      </c>
      <c r="H9" s="8">
        <v>91.2</v>
      </c>
      <c r="I9" s="11">
        <f t="shared" si="1"/>
        <v>54.72</v>
      </c>
      <c r="J9" s="19">
        <f t="shared" si="2"/>
        <v>80.52</v>
      </c>
      <c r="K9" s="8">
        <f t="shared" si="3"/>
        <v>5</v>
      </c>
      <c r="L9" s="8" t="s">
        <v>409</v>
      </c>
      <c r="M9" s="8" t="s">
        <v>361</v>
      </c>
    </row>
    <row r="10" spans="1:13" ht="24" customHeight="1">
      <c r="A10" s="10">
        <v>20160206</v>
      </c>
      <c r="B10" s="10">
        <v>2</v>
      </c>
      <c r="C10" s="10">
        <v>18</v>
      </c>
      <c r="D10" s="10" t="s">
        <v>43</v>
      </c>
      <c r="E10" s="10" t="s">
        <v>24</v>
      </c>
      <c r="F10" s="10">
        <v>58.5</v>
      </c>
      <c r="G10" s="11">
        <f t="shared" si="0"/>
        <v>23.4</v>
      </c>
      <c r="H10" s="8">
        <v>95.06</v>
      </c>
      <c r="I10" s="11">
        <f t="shared" si="1"/>
        <v>57.04</v>
      </c>
      <c r="J10" s="19">
        <f t="shared" si="2"/>
        <v>80.44</v>
      </c>
      <c r="K10" s="8">
        <f t="shared" si="3"/>
        <v>6</v>
      </c>
      <c r="L10" s="8" t="s">
        <v>409</v>
      </c>
      <c r="M10" s="8"/>
    </row>
    <row r="11" spans="1:13" ht="24" customHeight="1">
      <c r="A11" s="10">
        <v>20160208</v>
      </c>
      <c r="B11" s="10">
        <v>2</v>
      </c>
      <c r="C11" s="10">
        <v>7</v>
      </c>
      <c r="D11" s="10" t="s">
        <v>45</v>
      </c>
      <c r="E11" s="10" t="s">
        <v>15</v>
      </c>
      <c r="F11" s="10">
        <v>66.5</v>
      </c>
      <c r="G11" s="11">
        <f t="shared" si="0"/>
        <v>26.6</v>
      </c>
      <c r="H11" s="8">
        <v>89.54</v>
      </c>
      <c r="I11" s="11">
        <f t="shared" si="1"/>
        <v>53.72</v>
      </c>
      <c r="J11" s="19">
        <f t="shared" si="2"/>
        <v>80.32</v>
      </c>
      <c r="K11" s="8">
        <f t="shared" si="3"/>
        <v>7</v>
      </c>
      <c r="L11" s="8" t="s">
        <v>409</v>
      </c>
      <c r="M11" s="8"/>
    </row>
    <row r="12" spans="1:13" ht="24" customHeight="1">
      <c r="A12" s="10">
        <v>20160127</v>
      </c>
      <c r="B12" s="10">
        <v>2</v>
      </c>
      <c r="C12" s="10">
        <v>26</v>
      </c>
      <c r="D12" s="10" t="s">
        <v>36</v>
      </c>
      <c r="E12" s="10" t="s">
        <v>24</v>
      </c>
      <c r="F12" s="10">
        <v>64</v>
      </c>
      <c r="G12" s="11">
        <f t="shared" si="0"/>
        <v>25.6</v>
      </c>
      <c r="H12" s="8">
        <v>91.08</v>
      </c>
      <c r="I12" s="11">
        <f t="shared" si="1"/>
        <v>54.65</v>
      </c>
      <c r="J12" s="19">
        <f t="shared" si="2"/>
        <v>80.25</v>
      </c>
      <c r="K12" s="8">
        <f t="shared" si="3"/>
        <v>8</v>
      </c>
      <c r="L12" s="8" t="s">
        <v>409</v>
      </c>
      <c r="M12" s="8"/>
    </row>
    <row r="13" spans="1:13" ht="24" customHeight="1">
      <c r="A13" s="10">
        <v>20160213</v>
      </c>
      <c r="B13" s="10">
        <v>2</v>
      </c>
      <c r="C13" s="10">
        <v>1</v>
      </c>
      <c r="D13" s="10" t="s">
        <v>50</v>
      </c>
      <c r="E13" s="10" t="s">
        <v>24</v>
      </c>
      <c r="F13" s="10">
        <v>61</v>
      </c>
      <c r="G13" s="11">
        <f t="shared" si="0"/>
        <v>24.4</v>
      </c>
      <c r="H13" s="8">
        <v>91.96</v>
      </c>
      <c r="I13" s="11">
        <f t="shared" si="1"/>
        <v>55.18</v>
      </c>
      <c r="J13" s="19">
        <f t="shared" si="2"/>
        <v>79.58</v>
      </c>
      <c r="K13" s="8">
        <f t="shared" si="3"/>
        <v>9</v>
      </c>
      <c r="L13" s="8" t="s">
        <v>409</v>
      </c>
      <c r="M13" s="8"/>
    </row>
    <row r="14" spans="1:13" ht="24" customHeight="1">
      <c r="A14" s="10">
        <v>20160222</v>
      </c>
      <c r="B14" s="10">
        <v>2</v>
      </c>
      <c r="C14" s="10">
        <v>8</v>
      </c>
      <c r="D14" s="10" t="s">
        <v>59</v>
      </c>
      <c r="E14" s="10" t="s">
        <v>15</v>
      </c>
      <c r="F14" s="10">
        <v>67.5</v>
      </c>
      <c r="G14" s="11">
        <f t="shared" si="0"/>
        <v>27</v>
      </c>
      <c r="H14" s="8">
        <v>87.22</v>
      </c>
      <c r="I14" s="11">
        <f t="shared" si="1"/>
        <v>52.33</v>
      </c>
      <c r="J14" s="19">
        <f t="shared" si="2"/>
        <v>79.33</v>
      </c>
      <c r="K14" s="8">
        <f t="shared" si="3"/>
        <v>10</v>
      </c>
      <c r="L14" s="8" t="s">
        <v>409</v>
      </c>
      <c r="M14" s="8" t="s">
        <v>361</v>
      </c>
    </row>
    <row r="15" spans="1:13" ht="24" customHeight="1">
      <c r="A15" s="10">
        <v>20160217</v>
      </c>
      <c r="B15" s="10">
        <v>2</v>
      </c>
      <c r="C15" s="10">
        <v>15</v>
      </c>
      <c r="D15" s="10" t="s">
        <v>54</v>
      </c>
      <c r="E15" s="10" t="s">
        <v>15</v>
      </c>
      <c r="F15" s="10">
        <v>70</v>
      </c>
      <c r="G15" s="11">
        <f t="shared" si="0"/>
        <v>28</v>
      </c>
      <c r="H15" s="8">
        <v>85.02</v>
      </c>
      <c r="I15" s="11">
        <f t="shared" si="1"/>
        <v>51.01</v>
      </c>
      <c r="J15" s="19">
        <f t="shared" si="2"/>
        <v>79.01</v>
      </c>
      <c r="K15" s="8">
        <f t="shared" si="3"/>
        <v>11</v>
      </c>
      <c r="L15" s="8"/>
      <c r="M15" s="8"/>
    </row>
    <row r="16" spans="1:13" ht="24" customHeight="1">
      <c r="A16" s="10">
        <v>20160130</v>
      </c>
      <c r="B16" s="10">
        <v>2</v>
      </c>
      <c r="C16" s="10">
        <v>27</v>
      </c>
      <c r="D16" s="10" t="s">
        <v>38</v>
      </c>
      <c r="E16" s="10" t="s">
        <v>15</v>
      </c>
      <c r="F16" s="10">
        <v>63.5</v>
      </c>
      <c r="G16" s="11">
        <f t="shared" si="0"/>
        <v>25.4</v>
      </c>
      <c r="H16" s="8">
        <v>89.06</v>
      </c>
      <c r="I16" s="11">
        <f t="shared" si="1"/>
        <v>53.44</v>
      </c>
      <c r="J16" s="19">
        <f t="shared" si="2"/>
        <v>78.84</v>
      </c>
      <c r="K16" s="8">
        <f t="shared" si="3"/>
        <v>12</v>
      </c>
      <c r="L16" s="8"/>
      <c r="M16" s="8"/>
    </row>
    <row r="17" spans="1:13" ht="24" customHeight="1">
      <c r="A17" s="10">
        <v>20160211</v>
      </c>
      <c r="B17" s="10">
        <v>2</v>
      </c>
      <c r="C17" s="10">
        <v>13</v>
      </c>
      <c r="D17" s="10" t="s">
        <v>48</v>
      </c>
      <c r="E17" s="10" t="s">
        <v>15</v>
      </c>
      <c r="F17" s="10">
        <v>59</v>
      </c>
      <c r="G17" s="11">
        <f t="shared" si="0"/>
        <v>23.6</v>
      </c>
      <c r="H17" s="8">
        <v>91.98</v>
      </c>
      <c r="I17" s="11">
        <f t="shared" si="1"/>
        <v>55.19</v>
      </c>
      <c r="J17" s="19">
        <f t="shared" si="2"/>
        <v>78.79</v>
      </c>
      <c r="K17" s="8">
        <f t="shared" si="3"/>
        <v>13</v>
      </c>
      <c r="L17" s="8"/>
      <c r="M17" s="8"/>
    </row>
    <row r="18" spans="1:13" ht="24" customHeight="1">
      <c r="A18" s="10">
        <v>20160218</v>
      </c>
      <c r="B18" s="10">
        <v>2</v>
      </c>
      <c r="C18" s="10">
        <v>5</v>
      </c>
      <c r="D18" s="10" t="s">
        <v>55</v>
      </c>
      <c r="E18" s="10" t="s">
        <v>24</v>
      </c>
      <c r="F18" s="10">
        <v>56</v>
      </c>
      <c r="G18" s="11">
        <f t="shared" si="0"/>
        <v>22.4</v>
      </c>
      <c r="H18" s="8">
        <v>93.04</v>
      </c>
      <c r="I18" s="11">
        <f t="shared" si="1"/>
        <v>55.82</v>
      </c>
      <c r="J18" s="19">
        <f t="shared" si="2"/>
        <v>78.22</v>
      </c>
      <c r="K18" s="8">
        <f t="shared" si="3"/>
        <v>14</v>
      </c>
      <c r="L18" s="8"/>
      <c r="M18" s="8"/>
    </row>
    <row r="19" spans="1:13" ht="24" customHeight="1">
      <c r="A19" s="10">
        <v>20160220</v>
      </c>
      <c r="B19" s="10">
        <v>2</v>
      </c>
      <c r="C19" s="10">
        <v>16</v>
      </c>
      <c r="D19" s="10" t="s">
        <v>57</v>
      </c>
      <c r="E19" s="10" t="s">
        <v>15</v>
      </c>
      <c r="F19" s="10">
        <v>61</v>
      </c>
      <c r="G19" s="11">
        <f t="shared" si="0"/>
        <v>24.4</v>
      </c>
      <c r="H19" s="8">
        <v>88.12</v>
      </c>
      <c r="I19" s="11">
        <f t="shared" si="1"/>
        <v>52.87</v>
      </c>
      <c r="J19" s="19">
        <f t="shared" si="2"/>
        <v>77.27</v>
      </c>
      <c r="K19" s="8">
        <f t="shared" si="3"/>
        <v>15</v>
      </c>
      <c r="L19" s="8"/>
      <c r="M19" s="8"/>
    </row>
    <row r="20" spans="1:13" ht="24" customHeight="1">
      <c r="A20" s="10">
        <v>20160214</v>
      </c>
      <c r="B20" s="10">
        <v>2</v>
      </c>
      <c r="C20" s="10">
        <v>24</v>
      </c>
      <c r="D20" s="10" t="s">
        <v>51</v>
      </c>
      <c r="E20" s="10" t="s">
        <v>24</v>
      </c>
      <c r="F20" s="10">
        <v>56</v>
      </c>
      <c r="G20" s="11">
        <f t="shared" si="0"/>
        <v>22.4</v>
      </c>
      <c r="H20" s="8">
        <v>91.4</v>
      </c>
      <c r="I20" s="11">
        <f t="shared" si="1"/>
        <v>54.84</v>
      </c>
      <c r="J20" s="19">
        <f t="shared" si="2"/>
        <v>77.24</v>
      </c>
      <c r="K20" s="8">
        <f t="shared" si="3"/>
        <v>16</v>
      </c>
      <c r="L20" s="8"/>
      <c r="M20" s="8"/>
    </row>
    <row r="21" spans="1:13" ht="24" customHeight="1">
      <c r="A21" s="10">
        <v>20160126</v>
      </c>
      <c r="B21" s="10">
        <v>2</v>
      </c>
      <c r="C21" s="10">
        <v>3</v>
      </c>
      <c r="D21" s="10" t="s">
        <v>35</v>
      </c>
      <c r="E21" s="10" t="s">
        <v>24</v>
      </c>
      <c r="F21" s="10">
        <v>59.5</v>
      </c>
      <c r="G21" s="11">
        <f t="shared" si="0"/>
        <v>23.8</v>
      </c>
      <c r="H21" s="8">
        <v>88.32</v>
      </c>
      <c r="I21" s="11">
        <f t="shared" si="1"/>
        <v>52.99</v>
      </c>
      <c r="J21" s="19">
        <f t="shared" si="2"/>
        <v>76.79</v>
      </c>
      <c r="K21" s="8">
        <f t="shared" si="3"/>
        <v>17</v>
      </c>
      <c r="L21" s="8"/>
      <c r="M21" s="8"/>
    </row>
    <row r="22" spans="1:13" ht="24" customHeight="1">
      <c r="A22" s="10">
        <v>20160219</v>
      </c>
      <c r="B22" s="10">
        <v>2</v>
      </c>
      <c r="C22" s="10">
        <v>14</v>
      </c>
      <c r="D22" s="10" t="s">
        <v>56</v>
      </c>
      <c r="E22" s="10" t="s">
        <v>15</v>
      </c>
      <c r="F22" s="10">
        <v>61</v>
      </c>
      <c r="G22" s="11">
        <f t="shared" si="0"/>
        <v>24.4</v>
      </c>
      <c r="H22" s="8">
        <v>87.3</v>
      </c>
      <c r="I22" s="11">
        <f t="shared" si="1"/>
        <v>52.38</v>
      </c>
      <c r="J22" s="19">
        <f t="shared" si="2"/>
        <v>76.78</v>
      </c>
      <c r="K22" s="8">
        <f t="shared" si="3"/>
        <v>18</v>
      </c>
      <c r="L22" s="8"/>
      <c r="M22" s="8"/>
    </row>
    <row r="23" spans="1:13" ht="24" customHeight="1">
      <c r="A23" s="10">
        <v>20160129</v>
      </c>
      <c r="B23" s="10">
        <v>2</v>
      </c>
      <c r="C23" s="10">
        <v>21</v>
      </c>
      <c r="D23" s="10" t="s">
        <v>37</v>
      </c>
      <c r="E23" s="10" t="s">
        <v>15</v>
      </c>
      <c r="F23" s="10">
        <v>60</v>
      </c>
      <c r="G23" s="11">
        <f t="shared" si="0"/>
        <v>24</v>
      </c>
      <c r="H23" s="8">
        <v>87.04</v>
      </c>
      <c r="I23" s="11">
        <f t="shared" si="1"/>
        <v>52.22</v>
      </c>
      <c r="J23" s="19">
        <f t="shared" si="2"/>
        <v>76.22</v>
      </c>
      <c r="K23" s="8">
        <f t="shared" si="3"/>
        <v>19</v>
      </c>
      <c r="L23" s="8"/>
      <c r="M23" s="8"/>
    </row>
    <row r="24" spans="1:13" ht="24" customHeight="1">
      <c r="A24" s="10">
        <v>20160205</v>
      </c>
      <c r="B24" s="10">
        <v>2</v>
      </c>
      <c r="C24" s="10">
        <v>20</v>
      </c>
      <c r="D24" s="10" t="s">
        <v>42</v>
      </c>
      <c r="E24" s="10" t="s">
        <v>15</v>
      </c>
      <c r="F24" s="10">
        <v>53</v>
      </c>
      <c r="G24" s="11">
        <f t="shared" si="0"/>
        <v>21.2</v>
      </c>
      <c r="H24" s="8">
        <v>91.36</v>
      </c>
      <c r="I24" s="11">
        <f t="shared" si="1"/>
        <v>54.82</v>
      </c>
      <c r="J24" s="19">
        <f t="shared" si="2"/>
        <v>76.02</v>
      </c>
      <c r="K24" s="8">
        <f t="shared" si="3"/>
        <v>20</v>
      </c>
      <c r="L24" s="8"/>
      <c r="M24" s="8"/>
    </row>
    <row r="25" spans="1:13" ht="24" customHeight="1">
      <c r="A25" s="10">
        <v>20160124</v>
      </c>
      <c r="B25" s="10">
        <v>2</v>
      </c>
      <c r="C25" s="10">
        <v>23</v>
      </c>
      <c r="D25" s="10" t="s">
        <v>34</v>
      </c>
      <c r="E25" s="10" t="s">
        <v>15</v>
      </c>
      <c r="F25" s="10">
        <v>58.5</v>
      </c>
      <c r="G25" s="11">
        <f t="shared" si="0"/>
        <v>23.4</v>
      </c>
      <c r="H25" s="8">
        <v>86.48</v>
      </c>
      <c r="I25" s="11">
        <f t="shared" si="1"/>
        <v>51.89</v>
      </c>
      <c r="J25" s="19">
        <f t="shared" si="2"/>
        <v>75.29</v>
      </c>
      <c r="K25" s="8">
        <f t="shared" si="3"/>
        <v>21</v>
      </c>
      <c r="L25" s="8"/>
      <c r="M25" s="8"/>
    </row>
    <row r="26" spans="1:13" ht="24" customHeight="1">
      <c r="A26" s="10">
        <v>20160210</v>
      </c>
      <c r="B26" s="10">
        <v>2</v>
      </c>
      <c r="C26" s="10">
        <v>22</v>
      </c>
      <c r="D26" s="10" t="s">
        <v>47</v>
      </c>
      <c r="E26" s="10" t="s">
        <v>15</v>
      </c>
      <c r="F26" s="10">
        <v>54</v>
      </c>
      <c r="G26" s="11">
        <f t="shared" si="0"/>
        <v>21.6</v>
      </c>
      <c r="H26" s="8">
        <v>87.9</v>
      </c>
      <c r="I26" s="11">
        <f t="shared" si="1"/>
        <v>52.74</v>
      </c>
      <c r="J26" s="19">
        <f t="shared" si="2"/>
        <v>74.34</v>
      </c>
      <c r="K26" s="8">
        <f t="shared" si="3"/>
        <v>22</v>
      </c>
      <c r="L26" s="8"/>
      <c r="M26" s="8"/>
    </row>
    <row r="27" spans="1:13" ht="24" customHeight="1">
      <c r="A27" s="10">
        <v>20160216</v>
      </c>
      <c r="B27" s="10">
        <v>2</v>
      </c>
      <c r="C27" s="10">
        <v>11</v>
      </c>
      <c r="D27" s="10" t="s">
        <v>53</v>
      </c>
      <c r="E27" s="10" t="s">
        <v>15</v>
      </c>
      <c r="F27" s="10">
        <v>69</v>
      </c>
      <c r="G27" s="11">
        <f t="shared" si="0"/>
        <v>27.6</v>
      </c>
      <c r="H27" s="8">
        <v>76.92</v>
      </c>
      <c r="I27" s="11">
        <f t="shared" si="1"/>
        <v>46.15</v>
      </c>
      <c r="J27" s="19">
        <f t="shared" si="2"/>
        <v>73.75</v>
      </c>
      <c r="K27" s="8">
        <f t="shared" si="3"/>
        <v>23</v>
      </c>
      <c r="L27" s="8"/>
      <c r="M27" s="8"/>
    </row>
    <row r="28" spans="1:13" ht="24" customHeight="1">
      <c r="A28" s="10">
        <v>20160202</v>
      </c>
      <c r="B28" s="10">
        <v>2</v>
      </c>
      <c r="C28" s="10">
        <v>2</v>
      </c>
      <c r="D28" s="10" t="s">
        <v>40</v>
      </c>
      <c r="E28" s="10" t="s">
        <v>24</v>
      </c>
      <c r="F28" s="10">
        <v>60</v>
      </c>
      <c r="G28" s="11">
        <f t="shared" si="0"/>
        <v>24</v>
      </c>
      <c r="H28" s="8">
        <v>82.06</v>
      </c>
      <c r="I28" s="11">
        <f t="shared" si="1"/>
        <v>49.24</v>
      </c>
      <c r="J28" s="19">
        <f t="shared" si="2"/>
        <v>73.24</v>
      </c>
      <c r="K28" s="8">
        <f t="shared" si="3"/>
        <v>24</v>
      </c>
      <c r="L28" s="8"/>
      <c r="M28" s="8"/>
    </row>
    <row r="29" spans="1:13" ht="24" customHeight="1">
      <c r="A29" s="10">
        <v>20160207</v>
      </c>
      <c r="B29" s="10">
        <v>2</v>
      </c>
      <c r="C29" s="10">
        <v>25</v>
      </c>
      <c r="D29" s="10" t="s">
        <v>44</v>
      </c>
      <c r="E29" s="10" t="s">
        <v>24</v>
      </c>
      <c r="F29" s="10">
        <v>50</v>
      </c>
      <c r="G29" s="11">
        <f t="shared" si="0"/>
        <v>20</v>
      </c>
      <c r="H29" s="8">
        <v>86.06</v>
      </c>
      <c r="I29" s="11">
        <f t="shared" si="1"/>
        <v>51.64</v>
      </c>
      <c r="J29" s="19">
        <f t="shared" si="2"/>
        <v>71.64</v>
      </c>
      <c r="K29" s="8">
        <f t="shared" si="3"/>
        <v>25</v>
      </c>
      <c r="L29" s="8"/>
      <c r="M29" s="8"/>
    </row>
    <row r="30" spans="1:13" ht="24" customHeight="1">
      <c r="A30" s="10">
        <v>20160221</v>
      </c>
      <c r="B30" s="10">
        <v>2</v>
      </c>
      <c r="C30" s="10">
        <v>9</v>
      </c>
      <c r="D30" s="10" t="s">
        <v>58</v>
      </c>
      <c r="E30" s="10" t="s">
        <v>24</v>
      </c>
      <c r="F30" s="10">
        <v>55.5</v>
      </c>
      <c r="G30" s="11">
        <f t="shared" si="0"/>
        <v>22.2</v>
      </c>
      <c r="H30" s="8">
        <v>81.6</v>
      </c>
      <c r="I30" s="11">
        <f t="shared" si="1"/>
        <v>48.96</v>
      </c>
      <c r="J30" s="19">
        <f t="shared" si="2"/>
        <v>71.16</v>
      </c>
      <c r="K30" s="8">
        <f t="shared" si="3"/>
        <v>26</v>
      </c>
      <c r="L30" s="8"/>
      <c r="M30" s="8"/>
    </row>
    <row r="31" spans="1:13" ht="24" customHeight="1">
      <c r="A31" s="10">
        <v>20160201</v>
      </c>
      <c r="B31" s="10">
        <v>2</v>
      </c>
      <c r="C31" s="10">
        <v>10</v>
      </c>
      <c r="D31" s="10" t="s">
        <v>39</v>
      </c>
      <c r="E31" s="10" t="s">
        <v>24</v>
      </c>
      <c r="F31" s="10">
        <v>59</v>
      </c>
      <c r="G31" s="11">
        <f t="shared" si="0"/>
        <v>23.6</v>
      </c>
      <c r="H31" s="8">
        <v>78.98</v>
      </c>
      <c r="I31" s="11">
        <f t="shared" si="1"/>
        <v>47.39</v>
      </c>
      <c r="J31" s="19">
        <f t="shared" si="2"/>
        <v>70.99</v>
      </c>
      <c r="K31" s="8">
        <f t="shared" si="3"/>
        <v>27</v>
      </c>
      <c r="L31" s="8"/>
      <c r="M31" s="8"/>
    </row>
  </sheetData>
  <sheetProtection/>
  <mergeCells count="13">
    <mergeCell ref="B3:B4"/>
    <mergeCell ref="C3:C4"/>
    <mergeCell ref="F3:G3"/>
    <mergeCell ref="M3:M4"/>
    <mergeCell ref="A2:C2"/>
    <mergeCell ref="A1:M1"/>
    <mergeCell ref="J3:J4"/>
    <mergeCell ref="K3:K4"/>
    <mergeCell ref="L3:L4"/>
    <mergeCell ref="D3:D4"/>
    <mergeCell ref="E3:E4"/>
    <mergeCell ref="H3:I3"/>
    <mergeCell ref="A3:A4"/>
  </mergeCells>
  <printOptions/>
  <pageMargins left="0.78" right="0.35" top="0.6" bottom="0.55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6">
      <selection activeCell="J22" sqref="J22"/>
    </sheetView>
  </sheetViews>
  <sheetFormatPr defaultColWidth="9.00390625" defaultRowHeight="24" customHeight="1"/>
  <cols>
    <col min="1" max="1" width="11.50390625" style="4" customWidth="1"/>
    <col min="2" max="2" width="7.50390625" style="3" customWidth="1"/>
    <col min="3" max="3" width="6.875" style="3" customWidth="1"/>
    <col min="4" max="4" width="9.125" style="3" customWidth="1"/>
    <col min="5" max="5" width="6.625" style="3" customWidth="1"/>
    <col min="6" max="6" width="10.125" style="3" customWidth="1"/>
    <col min="7" max="7" width="14.375" style="3" customWidth="1"/>
    <col min="8" max="8" width="10.00390625" style="3" customWidth="1"/>
    <col min="9" max="9" width="15.375" style="3" customWidth="1"/>
    <col min="10" max="10" width="8.75390625" style="3" customWidth="1"/>
    <col min="11" max="11" width="6.25390625" style="3" customWidth="1"/>
    <col min="12" max="12" width="9.25390625" style="3" customWidth="1"/>
    <col min="13" max="13" width="6.125" style="4" customWidth="1"/>
    <col min="14" max="16384" width="9.00390625" style="4" customWidth="1"/>
  </cols>
  <sheetData>
    <row r="1" spans="1:13" ht="27.7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6" customFormat="1" ht="24" customHeight="1">
      <c r="A2" s="24" t="s">
        <v>362</v>
      </c>
      <c r="B2" s="24"/>
      <c r="C2" s="24"/>
      <c r="D2" s="13"/>
      <c r="E2" s="13"/>
      <c r="F2" s="24" t="s">
        <v>381</v>
      </c>
      <c r="G2" s="24"/>
      <c r="H2" s="17"/>
      <c r="I2" s="17"/>
      <c r="J2" s="17"/>
      <c r="K2" s="17"/>
      <c r="L2" s="17"/>
      <c r="M2" s="17"/>
    </row>
    <row r="3" spans="1:13" s="3" customFormat="1" ht="24" customHeight="1">
      <c r="A3" s="25" t="s">
        <v>410</v>
      </c>
      <c r="B3" s="25" t="s">
        <v>8</v>
      </c>
      <c r="C3" s="25" t="s">
        <v>414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3" customFormat="1" ht="24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408</v>
      </c>
      <c r="J4" s="25"/>
      <c r="K4" s="25"/>
      <c r="L4" s="25"/>
      <c r="M4" s="25"/>
    </row>
    <row r="5" spans="1:13" ht="24" customHeight="1">
      <c r="A5" s="7">
        <v>20160401</v>
      </c>
      <c r="B5" s="10">
        <v>3</v>
      </c>
      <c r="C5" s="7">
        <v>10</v>
      </c>
      <c r="D5" s="10" t="s">
        <v>76</v>
      </c>
      <c r="E5" s="10" t="s">
        <v>15</v>
      </c>
      <c r="F5" s="10">
        <v>77</v>
      </c>
      <c r="G5" s="11">
        <f aca="true" t="shared" si="0" ref="G5:G20">F5*0.4</f>
        <v>30.8</v>
      </c>
      <c r="H5" s="8">
        <v>95.24</v>
      </c>
      <c r="I5" s="11">
        <f aca="true" t="shared" si="1" ref="I5:I20">H5*0.6</f>
        <v>57.14</v>
      </c>
      <c r="J5" s="19">
        <f aca="true" t="shared" si="2" ref="J5:J20">G5+I5</f>
        <v>87.94</v>
      </c>
      <c r="K5" s="8">
        <f>RANK(J5,J$5:J$20)</f>
        <v>1</v>
      </c>
      <c r="L5" s="8" t="s">
        <v>382</v>
      </c>
      <c r="M5" s="8" t="s">
        <v>361</v>
      </c>
    </row>
    <row r="6" spans="1:13" ht="24" customHeight="1">
      <c r="A6" s="7">
        <v>20160310</v>
      </c>
      <c r="B6" s="10">
        <v>3</v>
      </c>
      <c r="C6" s="7">
        <v>2</v>
      </c>
      <c r="D6" s="10" t="s">
        <v>69</v>
      </c>
      <c r="E6" s="10" t="s">
        <v>15</v>
      </c>
      <c r="F6" s="10">
        <v>71.5</v>
      </c>
      <c r="G6" s="11">
        <f t="shared" si="0"/>
        <v>28.6</v>
      </c>
      <c r="H6" s="8">
        <v>96.24</v>
      </c>
      <c r="I6" s="11">
        <f t="shared" si="1"/>
        <v>57.74</v>
      </c>
      <c r="J6" s="19">
        <f t="shared" si="2"/>
        <v>86.34</v>
      </c>
      <c r="K6" s="8">
        <f aca="true" t="shared" si="3" ref="K6:K20">RANK(J6,J$5:J$20)</f>
        <v>2</v>
      </c>
      <c r="L6" s="8" t="s">
        <v>382</v>
      </c>
      <c r="M6" s="8"/>
    </row>
    <row r="7" spans="1:13" ht="24" customHeight="1">
      <c r="A7" s="7">
        <v>20160305</v>
      </c>
      <c r="B7" s="10">
        <v>3</v>
      </c>
      <c r="C7" s="7">
        <v>8</v>
      </c>
      <c r="D7" s="10" t="s">
        <v>65</v>
      </c>
      <c r="E7" s="10" t="s">
        <v>15</v>
      </c>
      <c r="F7" s="10">
        <v>78.5</v>
      </c>
      <c r="G7" s="11">
        <f t="shared" si="0"/>
        <v>31.4</v>
      </c>
      <c r="H7" s="8">
        <v>91.46</v>
      </c>
      <c r="I7" s="11">
        <f t="shared" si="1"/>
        <v>54.88</v>
      </c>
      <c r="J7" s="19">
        <f t="shared" si="2"/>
        <v>86.28</v>
      </c>
      <c r="K7" s="8">
        <f t="shared" si="3"/>
        <v>3</v>
      </c>
      <c r="L7" s="8" t="s">
        <v>382</v>
      </c>
      <c r="M7" s="8"/>
    </row>
    <row r="8" spans="1:13" ht="24" customHeight="1">
      <c r="A8" s="7">
        <v>20160308</v>
      </c>
      <c r="B8" s="10">
        <v>3</v>
      </c>
      <c r="C8" s="7">
        <v>7</v>
      </c>
      <c r="D8" s="10" t="s">
        <v>67</v>
      </c>
      <c r="E8" s="10" t="s">
        <v>15</v>
      </c>
      <c r="F8" s="10">
        <v>69.5</v>
      </c>
      <c r="G8" s="11">
        <f t="shared" si="0"/>
        <v>27.8</v>
      </c>
      <c r="H8" s="8">
        <v>96.16</v>
      </c>
      <c r="I8" s="11">
        <f t="shared" si="1"/>
        <v>57.7</v>
      </c>
      <c r="J8" s="19">
        <f t="shared" si="2"/>
        <v>85.5</v>
      </c>
      <c r="K8" s="8">
        <f t="shared" si="3"/>
        <v>4</v>
      </c>
      <c r="L8" s="8" t="s">
        <v>382</v>
      </c>
      <c r="M8" s="8"/>
    </row>
    <row r="9" spans="1:13" ht="24" customHeight="1">
      <c r="A9" s="7">
        <v>20160309</v>
      </c>
      <c r="B9" s="10">
        <v>3</v>
      </c>
      <c r="C9" s="7">
        <v>15</v>
      </c>
      <c r="D9" s="10" t="s">
        <v>68</v>
      </c>
      <c r="E9" s="10" t="s">
        <v>15</v>
      </c>
      <c r="F9" s="10">
        <v>72</v>
      </c>
      <c r="G9" s="11">
        <f t="shared" si="0"/>
        <v>28.8</v>
      </c>
      <c r="H9" s="8">
        <v>92.42</v>
      </c>
      <c r="I9" s="11">
        <f t="shared" si="1"/>
        <v>55.45</v>
      </c>
      <c r="J9" s="19">
        <f t="shared" si="2"/>
        <v>84.25</v>
      </c>
      <c r="K9" s="8">
        <f t="shared" si="3"/>
        <v>5</v>
      </c>
      <c r="L9" s="8" t="s">
        <v>382</v>
      </c>
      <c r="M9" s="8"/>
    </row>
    <row r="10" spans="1:13" ht="24" customHeight="1">
      <c r="A10" s="7">
        <v>20160303</v>
      </c>
      <c r="B10" s="10">
        <v>3</v>
      </c>
      <c r="C10" s="7">
        <v>1</v>
      </c>
      <c r="D10" s="10" t="s">
        <v>64</v>
      </c>
      <c r="E10" s="10" t="s">
        <v>15</v>
      </c>
      <c r="F10" s="10">
        <v>78</v>
      </c>
      <c r="G10" s="11">
        <f t="shared" si="0"/>
        <v>31.2</v>
      </c>
      <c r="H10" s="8">
        <v>87.4</v>
      </c>
      <c r="I10" s="11">
        <f t="shared" si="1"/>
        <v>52.44</v>
      </c>
      <c r="J10" s="19">
        <f t="shared" si="2"/>
        <v>83.64</v>
      </c>
      <c r="K10" s="8">
        <f t="shared" si="3"/>
        <v>6</v>
      </c>
      <c r="L10" s="8" t="s">
        <v>382</v>
      </c>
      <c r="M10" s="8"/>
    </row>
    <row r="11" spans="1:13" ht="24" customHeight="1">
      <c r="A11" s="10">
        <v>20160229</v>
      </c>
      <c r="B11" s="10">
        <v>3</v>
      </c>
      <c r="C11" s="10">
        <v>5</v>
      </c>
      <c r="D11" s="10" t="s">
        <v>62</v>
      </c>
      <c r="E11" s="10" t="s">
        <v>15</v>
      </c>
      <c r="F11" s="10">
        <v>73</v>
      </c>
      <c r="G11" s="11">
        <f t="shared" si="0"/>
        <v>29.2</v>
      </c>
      <c r="H11" s="8">
        <v>88.08</v>
      </c>
      <c r="I11" s="11">
        <f t="shared" si="1"/>
        <v>52.85</v>
      </c>
      <c r="J11" s="19">
        <f t="shared" si="2"/>
        <v>82.05</v>
      </c>
      <c r="K11" s="8">
        <f t="shared" si="3"/>
        <v>7</v>
      </c>
      <c r="L11" s="8"/>
      <c r="M11" s="8"/>
    </row>
    <row r="12" spans="1:13" ht="24" customHeight="1">
      <c r="A12" s="10">
        <v>20160224</v>
      </c>
      <c r="B12" s="10">
        <v>3</v>
      </c>
      <c r="C12" s="10">
        <v>9</v>
      </c>
      <c r="D12" s="10" t="s">
        <v>61</v>
      </c>
      <c r="E12" s="10" t="s">
        <v>15</v>
      </c>
      <c r="F12" s="10">
        <v>75.5</v>
      </c>
      <c r="G12" s="11">
        <f t="shared" si="0"/>
        <v>30.2</v>
      </c>
      <c r="H12" s="8">
        <v>86.32</v>
      </c>
      <c r="I12" s="11">
        <f t="shared" si="1"/>
        <v>51.79</v>
      </c>
      <c r="J12" s="19">
        <f t="shared" si="2"/>
        <v>81.99</v>
      </c>
      <c r="K12" s="8">
        <f t="shared" si="3"/>
        <v>8</v>
      </c>
      <c r="L12" s="8"/>
      <c r="M12" s="8"/>
    </row>
    <row r="13" spans="1:13" ht="24" customHeight="1">
      <c r="A13" s="7">
        <v>20160306</v>
      </c>
      <c r="B13" s="10">
        <v>3</v>
      </c>
      <c r="C13" s="7">
        <v>14</v>
      </c>
      <c r="D13" s="10" t="s">
        <v>66</v>
      </c>
      <c r="E13" s="10" t="s">
        <v>15</v>
      </c>
      <c r="F13" s="10">
        <v>74</v>
      </c>
      <c r="G13" s="11">
        <f t="shared" si="0"/>
        <v>29.6</v>
      </c>
      <c r="H13" s="8">
        <v>86.56</v>
      </c>
      <c r="I13" s="11">
        <f t="shared" si="1"/>
        <v>51.94</v>
      </c>
      <c r="J13" s="19">
        <f t="shared" si="2"/>
        <v>81.54</v>
      </c>
      <c r="K13" s="8">
        <f t="shared" si="3"/>
        <v>9</v>
      </c>
      <c r="L13" s="8"/>
      <c r="M13" s="8"/>
    </row>
    <row r="14" spans="1:13" ht="24" customHeight="1">
      <c r="A14" s="10">
        <v>20160230</v>
      </c>
      <c r="B14" s="10">
        <v>3</v>
      </c>
      <c r="C14" s="10">
        <v>4</v>
      </c>
      <c r="D14" s="10" t="s">
        <v>63</v>
      </c>
      <c r="E14" s="10" t="s">
        <v>15</v>
      </c>
      <c r="F14" s="10">
        <v>69.5</v>
      </c>
      <c r="G14" s="11">
        <f t="shared" si="0"/>
        <v>27.8</v>
      </c>
      <c r="H14" s="8">
        <v>87.68</v>
      </c>
      <c r="I14" s="11">
        <f t="shared" si="1"/>
        <v>52.61</v>
      </c>
      <c r="J14" s="19">
        <f t="shared" si="2"/>
        <v>80.41</v>
      </c>
      <c r="K14" s="8">
        <f t="shared" si="3"/>
        <v>10</v>
      </c>
      <c r="L14" s="8"/>
      <c r="M14" s="8"/>
    </row>
    <row r="15" spans="1:13" ht="24" customHeight="1">
      <c r="A15" s="7">
        <v>20160319</v>
      </c>
      <c r="B15" s="10">
        <v>3</v>
      </c>
      <c r="C15" s="7">
        <v>11</v>
      </c>
      <c r="D15" s="10" t="s">
        <v>72</v>
      </c>
      <c r="E15" s="10" t="s">
        <v>15</v>
      </c>
      <c r="F15" s="10">
        <v>69.5</v>
      </c>
      <c r="G15" s="11">
        <f t="shared" si="0"/>
        <v>27.8</v>
      </c>
      <c r="H15" s="8">
        <v>87.66</v>
      </c>
      <c r="I15" s="11">
        <f t="shared" si="1"/>
        <v>52.6</v>
      </c>
      <c r="J15" s="19">
        <f t="shared" si="2"/>
        <v>80.4</v>
      </c>
      <c r="K15" s="8">
        <f t="shared" si="3"/>
        <v>11</v>
      </c>
      <c r="L15" s="8"/>
      <c r="M15" s="8"/>
    </row>
    <row r="16" spans="1:13" ht="24" customHeight="1">
      <c r="A16" s="7">
        <v>20160314</v>
      </c>
      <c r="B16" s="10">
        <v>3</v>
      </c>
      <c r="C16" s="7">
        <v>12</v>
      </c>
      <c r="D16" s="10" t="s">
        <v>70</v>
      </c>
      <c r="E16" s="10" t="s">
        <v>15</v>
      </c>
      <c r="F16" s="10">
        <v>73</v>
      </c>
      <c r="G16" s="11">
        <f t="shared" si="0"/>
        <v>29.2</v>
      </c>
      <c r="H16" s="8">
        <v>84.26</v>
      </c>
      <c r="I16" s="11">
        <f t="shared" si="1"/>
        <v>50.56</v>
      </c>
      <c r="J16" s="19">
        <f t="shared" si="2"/>
        <v>79.76</v>
      </c>
      <c r="K16" s="8">
        <f t="shared" si="3"/>
        <v>12</v>
      </c>
      <c r="L16" s="8"/>
      <c r="M16" s="8"/>
    </row>
    <row r="17" spans="1:13" ht="24" customHeight="1">
      <c r="A17" s="7">
        <v>20160316</v>
      </c>
      <c r="B17" s="10">
        <v>3</v>
      </c>
      <c r="C17" s="7">
        <v>6</v>
      </c>
      <c r="D17" s="10" t="s">
        <v>71</v>
      </c>
      <c r="E17" s="10" t="s">
        <v>15</v>
      </c>
      <c r="F17" s="10">
        <v>67.5</v>
      </c>
      <c r="G17" s="11">
        <f t="shared" si="0"/>
        <v>27</v>
      </c>
      <c r="H17" s="8">
        <v>86.2</v>
      </c>
      <c r="I17" s="11">
        <f t="shared" si="1"/>
        <v>51.72</v>
      </c>
      <c r="J17" s="19">
        <f t="shared" si="2"/>
        <v>78.72</v>
      </c>
      <c r="K17" s="8">
        <f t="shared" si="3"/>
        <v>13</v>
      </c>
      <c r="L17" s="8"/>
      <c r="M17" s="8"/>
    </row>
    <row r="18" spans="1:13" ht="24" customHeight="1">
      <c r="A18" s="7">
        <v>20160320</v>
      </c>
      <c r="B18" s="10">
        <v>3</v>
      </c>
      <c r="C18" s="7">
        <v>3</v>
      </c>
      <c r="D18" s="10" t="s">
        <v>73</v>
      </c>
      <c r="E18" s="10" t="s">
        <v>15</v>
      </c>
      <c r="F18" s="10">
        <v>68.5</v>
      </c>
      <c r="G18" s="11">
        <f t="shared" si="0"/>
        <v>27.4</v>
      </c>
      <c r="H18" s="8">
        <v>85.18</v>
      </c>
      <c r="I18" s="11">
        <f t="shared" si="1"/>
        <v>51.11</v>
      </c>
      <c r="J18" s="19">
        <f t="shared" si="2"/>
        <v>78.51</v>
      </c>
      <c r="K18" s="8">
        <f t="shared" si="3"/>
        <v>14</v>
      </c>
      <c r="L18" s="8"/>
      <c r="M18" s="8"/>
    </row>
    <row r="19" spans="1:13" ht="24" customHeight="1">
      <c r="A19" s="7">
        <v>20160321</v>
      </c>
      <c r="B19" s="10">
        <v>3</v>
      </c>
      <c r="C19" s="7">
        <v>13</v>
      </c>
      <c r="D19" s="10" t="s">
        <v>74</v>
      </c>
      <c r="E19" s="10" t="s">
        <v>15</v>
      </c>
      <c r="F19" s="10">
        <v>69</v>
      </c>
      <c r="G19" s="11">
        <f t="shared" si="0"/>
        <v>27.6</v>
      </c>
      <c r="H19" s="8">
        <v>83.06</v>
      </c>
      <c r="I19" s="11">
        <f t="shared" si="1"/>
        <v>49.84</v>
      </c>
      <c r="J19" s="19">
        <f t="shared" si="2"/>
        <v>77.44</v>
      </c>
      <c r="K19" s="8">
        <f t="shared" si="3"/>
        <v>15</v>
      </c>
      <c r="L19" s="8"/>
      <c r="M19" s="8"/>
    </row>
    <row r="20" spans="1:13" ht="29.25" customHeight="1">
      <c r="A20" s="7">
        <v>20160329</v>
      </c>
      <c r="B20" s="10">
        <v>3</v>
      </c>
      <c r="C20" s="7"/>
      <c r="D20" s="10" t="s">
        <v>75</v>
      </c>
      <c r="E20" s="10" t="s">
        <v>15</v>
      </c>
      <c r="F20" s="10">
        <v>68</v>
      </c>
      <c r="G20" s="11">
        <f t="shared" si="0"/>
        <v>27.2</v>
      </c>
      <c r="H20" s="8"/>
      <c r="I20" s="11">
        <f t="shared" si="1"/>
        <v>0</v>
      </c>
      <c r="J20" s="19">
        <f t="shared" si="2"/>
        <v>27.2</v>
      </c>
      <c r="K20" s="8">
        <f t="shared" si="3"/>
        <v>16</v>
      </c>
      <c r="L20" s="8"/>
      <c r="M20" s="7" t="s">
        <v>412</v>
      </c>
    </row>
  </sheetData>
  <sheetProtection/>
  <mergeCells count="14">
    <mergeCell ref="C3:C4"/>
    <mergeCell ref="D3:D4"/>
    <mergeCell ref="E3:E4"/>
    <mergeCell ref="F3:G3"/>
    <mergeCell ref="F2:G2"/>
    <mergeCell ref="M3:M4"/>
    <mergeCell ref="A2:C2"/>
    <mergeCell ref="A1:M1"/>
    <mergeCell ref="J3:J4"/>
    <mergeCell ref="K3:K4"/>
    <mergeCell ref="L3:L4"/>
    <mergeCell ref="H3:I3"/>
    <mergeCell ref="A3:A4"/>
    <mergeCell ref="B3:B4"/>
  </mergeCells>
  <printOptions/>
  <pageMargins left="0.64" right="0.35" top="0.59" bottom="0.65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7">
      <selection activeCell="J23" sqref="J23"/>
    </sheetView>
  </sheetViews>
  <sheetFormatPr defaultColWidth="9.00390625" defaultRowHeight="24" customHeight="1"/>
  <cols>
    <col min="1" max="1" width="11.875" style="4" customWidth="1"/>
    <col min="2" max="2" width="7.50390625" style="3" customWidth="1"/>
    <col min="3" max="3" width="9.125" style="3" customWidth="1"/>
    <col min="4" max="4" width="8.50390625" style="3" customWidth="1"/>
    <col min="5" max="5" width="6.25390625" style="3" customWidth="1"/>
    <col min="6" max="6" width="10.375" style="3" customWidth="1"/>
    <col min="7" max="7" width="12.875" style="3" customWidth="1"/>
    <col min="8" max="8" width="9.75390625" style="3" customWidth="1"/>
    <col min="9" max="9" width="13.75390625" style="3" customWidth="1"/>
    <col min="10" max="10" width="9.125" style="3" customWidth="1"/>
    <col min="11" max="11" width="7.00390625" style="3" customWidth="1"/>
    <col min="12" max="12" width="9.625" style="3" customWidth="1"/>
    <col min="13" max="13" width="6.25390625" style="4" customWidth="1"/>
    <col min="14" max="16384" width="9.00390625" style="4" customWidth="1"/>
  </cols>
  <sheetData>
    <row r="1" spans="1:13" ht="30.7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17.25" customHeight="1">
      <c r="A2" s="24" t="s">
        <v>363</v>
      </c>
      <c r="B2" s="24"/>
      <c r="C2" s="24"/>
      <c r="D2" s="14"/>
      <c r="E2" s="28" t="s">
        <v>391</v>
      </c>
      <c r="F2" s="28"/>
      <c r="G2" s="28"/>
      <c r="H2" s="28"/>
      <c r="I2" s="28"/>
      <c r="J2" s="17"/>
      <c r="K2" s="17"/>
      <c r="L2" s="17"/>
      <c r="M2" s="17"/>
    </row>
    <row r="3" spans="1:13" s="20" customFormat="1" ht="18" customHeight="1">
      <c r="A3" s="25" t="s">
        <v>410</v>
      </c>
      <c r="B3" s="25" t="s">
        <v>8</v>
      </c>
      <c r="C3" s="25" t="s">
        <v>398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20" customFormat="1" ht="30.75" customHeight="1">
      <c r="A4" s="27"/>
      <c r="B4" s="27"/>
      <c r="C4" s="27"/>
      <c r="D4" s="27"/>
      <c r="E4" s="27"/>
      <c r="F4" s="7" t="s">
        <v>11</v>
      </c>
      <c r="G4" s="9" t="s">
        <v>358</v>
      </c>
      <c r="H4" s="7" t="s">
        <v>12</v>
      </c>
      <c r="I4" s="7" t="s">
        <v>408</v>
      </c>
      <c r="J4" s="25"/>
      <c r="K4" s="25"/>
      <c r="L4" s="25"/>
      <c r="M4" s="25"/>
    </row>
    <row r="5" spans="1:13" s="21" customFormat="1" ht="24" customHeight="1">
      <c r="A5" s="7">
        <v>20160417</v>
      </c>
      <c r="B5" s="7">
        <v>4</v>
      </c>
      <c r="C5" s="7">
        <v>9</v>
      </c>
      <c r="D5" s="10" t="s">
        <v>89</v>
      </c>
      <c r="E5" s="10" t="s">
        <v>24</v>
      </c>
      <c r="F5" s="10">
        <v>72</v>
      </c>
      <c r="G5" s="11">
        <f aca="true" t="shared" si="0" ref="G5:G22">F5*0.4</f>
        <v>28.8</v>
      </c>
      <c r="H5" s="8">
        <v>90.04</v>
      </c>
      <c r="I5" s="11">
        <f aca="true" t="shared" si="1" ref="I5:I22">H5*0.6</f>
        <v>54.02</v>
      </c>
      <c r="J5" s="19">
        <f aca="true" t="shared" si="2" ref="J5:J22">G5+I5</f>
        <v>82.82</v>
      </c>
      <c r="K5" s="8">
        <f>RANK(J5,J$5:J$22)</f>
        <v>1</v>
      </c>
      <c r="L5" s="8" t="s">
        <v>382</v>
      </c>
      <c r="M5" s="12"/>
    </row>
    <row r="6" spans="1:13" s="21" customFormat="1" ht="24" customHeight="1">
      <c r="A6" s="7">
        <v>20160411</v>
      </c>
      <c r="B6" s="7">
        <v>4</v>
      </c>
      <c r="C6" s="7">
        <v>11</v>
      </c>
      <c r="D6" s="10" t="s">
        <v>83</v>
      </c>
      <c r="E6" s="10" t="s">
        <v>15</v>
      </c>
      <c r="F6" s="10">
        <v>71.5</v>
      </c>
      <c r="G6" s="11">
        <f t="shared" si="0"/>
        <v>28.6</v>
      </c>
      <c r="H6" s="8">
        <v>88.1</v>
      </c>
      <c r="I6" s="11">
        <f t="shared" si="1"/>
        <v>52.86</v>
      </c>
      <c r="J6" s="19">
        <f t="shared" si="2"/>
        <v>81.46</v>
      </c>
      <c r="K6" s="8">
        <f aca="true" t="shared" si="3" ref="K6:K22">RANK(J6,J$5:J$22)</f>
        <v>2</v>
      </c>
      <c r="L6" s="8" t="s">
        <v>382</v>
      </c>
      <c r="M6" s="12"/>
    </row>
    <row r="7" spans="1:13" s="21" customFormat="1" ht="24" customHeight="1">
      <c r="A7" s="7">
        <v>20160404</v>
      </c>
      <c r="B7" s="7">
        <v>4</v>
      </c>
      <c r="C7" s="7">
        <v>4</v>
      </c>
      <c r="D7" s="10" t="s">
        <v>78</v>
      </c>
      <c r="E7" s="10" t="s">
        <v>24</v>
      </c>
      <c r="F7" s="10">
        <v>70</v>
      </c>
      <c r="G7" s="11">
        <f t="shared" si="0"/>
        <v>28</v>
      </c>
      <c r="H7" s="8">
        <v>87.4</v>
      </c>
      <c r="I7" s="11">
        <f t="shared" si="1"/>
        <v>52.44</v>
      </c>
      <c r="J7" s="19">
        <f t="shared" si="2"/>
        <v>80.44</v>
      </c>
      <c r="K7" s="8">
        <f t="shared" si="3"/>
        <v>3</v>
      </c>
      <c r="L7" s="8" t="s">
        <v>382</v>
      </c>
      <c r="M7" s="12"/>
    </row>
    <row r="8" spans="1:13" s="21" customFormat="1" ht="24" customHeight="1">
      <c r="A8" s="7">
        <v>20160424</v>
      </c>
      <c r="B8" s="7">
        <v>4</v>
      </c>
      <c r="C8" s="7">
        <v>3</v>
      </c>
      <c r="D8" s="10" t="s">
        <v>94</v>
      </c>
      <c r="E8" s="10" t="s">
        <v>15</v>
      </c>
      <c r="F8" s="10">
        <v>69.5</v>
      </c>
      <c r="G8" s="11">
        <f t="shared" si="0"/>
        <v>27.8</v>
      </c>
      <c r="H8" s="8">
        <v>86.9</v>
      </c>
      <c r="I8" s="11">
        <f t="shared" si="1"/>
        <v>52.14</v>
      </c>
      <c r="J8" s="19">
        <f t="shared" si="2"/>
        <v>79.94</v>
      </c>
      <c r="K8" s="8">
        <f t="shared" si="3"/>
        <v>4</v>
      </c>
      <c r="L8" s="8" t="s">
        <v>382</v>
      </c>
      <c r="M8" s="8" t="s">
        <v>361</v>
      </c>
    </row>
    <row r="9" spans="1:13" s="21" customFormat="1" ht="24" customHeight="1">
      <c r="A9" s="7">
        <v>20160408</v>
      </c>
      <c r="B9" s="7">
        <v>4</v>
      </c>
      <c r="C9" s="7">
        <v>2</v>
      </c>
      <c r="D9" s="10" t="s">
        <v>80</v>
      </c>
      <c r="E9" s="10" t="s">
        <v>15</v>
      </c>
      <c r="F9" s="10">
        <v>70.5</v>
      </c>
      <c r="G9" s="11">
        <f t="shared" si="0"/>
        <v>28.2</v>
      </c>
      <c r="H9" s="8">
        <v>84.66</v>
      </c>
      <c r="I9" s="11">
        <f t="shared" si="1"/>
        <v>50.8</v>
      </c>
      <c r="J9" s="19">
        <f t="shared" si="2"/>
        <v>79</v>
      </c>
      <c r="K9" s="8">
        <f t="shared" si="3"/>
        <v>5</v>
      </c>
      <c r="L9" s="8" t="s">
        <v>382</v>
      </c>
      <c r="M9" s="12"/>
    </row>
    <row r="10" spans="1:13" s="21" customFormat="1" ht="24" customHeight="1">
      <c r="A10" s="7">
        <v>20160416</v>
      </c>
      <c r="B10" s="7">
        <v>4</v>
      </c>
      <c r="C10" s="7">
        <v>17</v>
      </c>
      <c r="D10" s="10" t="s">
        <v>88</v>
      </c>
      <c r="E10" s="10" t="s">
        <v>24</v>
      </c>
      <c r="F10" s="10">
        <v>70</v>
      </c>
      <c r="G10" s="11">
        <f t="shared" si="0"/>
        <v>28</v>
      </c>
      <c r="H10" s="8">
        <v>84.02</v>
      </c>
      <c r="I10" s="11">
        <f t="shared" si="1"/>
        <v>50.41</v>
      </c>
      <c r="J10" s="19">
        <f t="shared" si="2"/>
        <v>78.41</v>
      </c>
      <c r="K10" s="8">
        <f t="shared" si="3"/>
        <v>6</v>
      </c>
      <c r="L10" s="8" t="s">
        <v>382</v>
      </c>
      <c r="M10" s="12"/>
    </row>
    <row r="11" spans="1:13" s="21" customFormat="1" ht="24" customHeight="1">
      <c r="A11" s="7">
        <v>20160415</v>
      </c>
      <c r="B11" s="7">
        <v>4</v>
      </c>
      <c r="C11" s="7">
        <v>12</v>
      </c>
      <c r="D11" s="10" t="s">
        <v>87</v>
      </c>
      <c r="E11" s="10" t="s">
        <v>15</v>
      </c>
      <c r="F11" s="10">
        <v>63</v>
      </c>
      <c r="G11" s="11">
        <f t="shared" si="0"/>
        <v>25.2</v>
      </c>
      <c r="H11" s="8">
        <v>87.58</v>
      </c>
      <c r="I11" s="11">
        <f t="shared" si="1"/>
        <v>52.55</v>
      </c>
      <c r="J11" s="19">
        <f t="shared" si="2"/>
        <v>77.75</v>
      </c>
      <c r="K11" s="8">
        <f t="shared" si="3"/>
        <v>7</v>
      </c>
      <c r="L11" s="8" t="s">
        <v>382</v>
      </c>
      <c r="M11" s="12"/>
    </row>
    <row r="12" spans="1:13" s="21" customFormat="1" ht="24" customHeight="1">
      <c r="A12" s="7">
        <v>20160410</v>
      </c>
      <c r="B12" s="7">
        <v>4</v>
      </c>
      <c r="C12" s="7">
        <v>14</v>
      </c>
      <c r="D12" s="10" t="s">
        <v>82</v>
      </c>
      <c r="E12" s="10" t="s">
        <v>15</v>
      </c>
      <c r="F12" s="10">
        <v>74.5</v>
      </c>
      <c r="G12" s="11">
        <f t="shared" si="0"/>
        <v>29.8</v>
      </c>
      <c r="H12" s="8">
        <v>79.24</v>
      </c>
      <c r="I12" s="11">
        <f t="shared" si="1"/>
        <v>47.54</v>
      </c>
      <c r="J12" s="19">
        <f t="shared" si="2"/>
        <v>77.34</v>
      </c>
      <c r="K12" s="8">
        <f t="shared" si="3"/>
        <v>8</v>
      </c>
      <c r="L12" s="8"/>
      <c r="M12" s="12"/>
    </row>
    <row r="13" spans="1:13" s="21" customFormat="1" ht="24" customHeight="1">
      <c r="A13" s="7">
        <v>20160414</v>
      </c>
      <c r="B13" s="7">
        <v>4</v>
      </c>
      <c r="C13" s="7">
        <v>13</v>
      </c>
      <c r="D13" s="10" t="s">
        <v>86</v>
      </c>
      <c r="E13" s="10" t="s">
        <v>15</v>
      </c>
      <c r="F13" s="10">
        <v>73.5</v>
      </c>
      <c r="G13" s="11">
        <f t="shared" si="0"/>
        <v>29.4</v>
      </c>
      <c r="H13" s="8">
        <v>79.56</v>
      </c>
      <c r="I13" s="11">
        <f t="shared" si="1"/>
        <v>47.74</v>
      </c>
      <c r="J13" s="19">
        <f t="shared" si="2"/>
        <v>77.14</v>
      </c>
      <c r="K13" s="8">
        <f t="shared" si="3"/>
        <v>9</v>
      </c>
      <c r="L13" s="8"/>
      <c r="M13" s="12"/>
    </row>
    <row r="14" spans="1:13" s="21" customFormat="1" ht="24" customHeight="1">
      <c r="A14" s="7">
        <v>20160409</v>
      </c>
      <c r="B14" s="7">
        <v>4</v>
      </c>
      <c r="C14" s="7">
        <v>10</v>
      </c>
      <c r="D14" s="10" t="s">
        <v>81</v>
      </c>
      <c r="E14" s="10" t="s">
        <v>15</v>
      </c>
      <c r="F14" s="10">
        <v>64</v>
      </c>
      <c r="G14" s="11">
        <f t="shared" si="0"/>
        <v>25.6</v>
      </c>
      <c r="H14" s="8">
        <v>84.44</v>
      </c>
      <c r="I14" s="11">
        <f t="shared" si="1"/>
        <v>50.66</v>
      </c>
      <c r="J14" s="19">
        <f t="shared" si="2"/>
        <v>76.26</v>
      </c>
      <c r="K14" s="8">
        <f t="shared" si="3"/>
        <v>10</v>
      </c>
      <c r="L14" s="8"/>
      <c r="M14" s="12"/>
    </row>
    <row r="15" spans="1:13" s="21" customFormat="1" ht="24" customHeight="1">
      <c r="A15" s="7">
        <v>20160423</v>
      </c>
      <c r="B15" s="7">
        <v>4</v>
      </c>
      <c r="C15" s="7">
        <v>7</v>
      </c>
      <c r="D15" s="10" t="s">
        <v>93</v>
      </c>
      <c r="E15" s="10" t="s">
        <v>24</v>
      </c>
      <c r="F15" s="10">
        <v>62</v>
      </c>
      <c r="G15" s="11">
        <f t="shared" si="0"/>
        <v>24.8</v>
      </c>
      <c r="H15" s="8">
        <v>85.6</v>
      </c>
      <c r="I15" s="11">
        <f t="shared" si="1"/>
        <v>51.36</v>
      </c>
      <c r="J15" s="19">
        <f t="shared" si="2"/>
        <v>76.16</v>
      </c>
      <c r="K15" s="8">
        <f t="shared" si="3"/>
        <v>11</v>
      </c>
      <c r="L15" s="8"/>
      <c r="M15" s="12"/>
    </row>
    <row r="16" spans="1:13" s="21" customFormat="1" ht="24" customHeight="1">
      <c r="A16" s="7">
        <v>20160421</v>
      </c>
      <c r="B16" s="7">
        <v>4</v>
      </c>
      <c r="C16" s="7">
        <v>16</v>
      </c>
      <c r="D16" s="10" t="s">
        <v>92</v>
      </c>
      <c r="E16" s="10" t="s">
        <v>15</v>
      </c>
      <c r="F16" s="10">
        <v>62.5</v>
      </c>
      <c r="G16" s="11">
        <f t="shared" si="0"/>
        <v>25</v>
      </c>
      <c r="H16" s="8">
        <v>84.26</v>
      </c>
      <c r="I16" s="11">
        <f t="shared" si="1"/>
        <v>50.56</v>
      </c>
      <c r="J16" s="19">
        <f t="shared" si="2"/>
        <v>75.56</v>
      </c>
      <c r="K16" s="8">
        <f t="shared" si="3"/>
        <v>12</v>
      </c>
      <c r="L16" s="8"/>
      <c r="M16" s="12"/>
    </row>
    <row r="17" spans="1:13" s="21" customFormat="1" ht="24" customHeight="1">
      <c r="A17" s="7">
        <v>20160418</v>
      </c>
      <c r="B17" s="7">
        <v>4</v>
      </c>
      <c r="C17" s="7">
        <v>6</v>
      </c>
      <c r="D17" s="10" t="s">
        <v>90</v>
      </c>
      <c r="E17" s="10" t="s">
        <v>24</v>
      </c>
      <c r="F17" s="10">
        <v>61</v>
      </c>
      <c r="G17" s="11">
        <f t="shared" si="0"/>
        <v>24.4</v>
      </c>
      <c r="H17" s="8">
        <v>82.3</v>
      </c>
      <c r="I17" s="11">
        <f t="shared" si="1"/>
        <v>49.38</v>
      </c>
      <c r="J17" s="19">
        <f t="shared" si="2"/>
        <v>73.78</v>
      </c>
      <c r="K17" s="8">
        <f t="shared" si="3"/>
        <v>13</v>
      </c>
      <c r="L17" s="8"/>
      <c r="M17" s="12"/>
    </row>
    <row r="18" spans="1:13" s="21" customFormat="1" ht="24" customHeight="1">
      <c r="A18" s="7">
        <v>20160405</v>
      </c>
      <c r="B18" s="7">
        <v>4</v>
      </c>
      <c r="C18" s="7">
        <v>8</v>
      </c>
      <c r="D18" s="10" t="s">
        <v>79</v>
      </c>
      <c r="E18" s="10" t="s">
        <v>15</v>
      </c>
      <c r="F18" s="10">
        <v>70.5</v>
      </c>
      <c r="G18" s="11">
        <f t="shared" si="0"/>
        <v>28.2</v>
      </c>
      <c r="H18" s="8">
        <v>75.5</v>
      </c>
      <c r="I18" s="11">
        <f t="shared" si="1"/>
        <v>45.3</v>
      </c>
      <c r="J18" s="19">
        <f t="shared" si="2"/>
        <v>73.5</v>
      </c>
      <c r="K18" s="8">
        <f t="shared" si="3"/>
        <v>14</v>
      </c>
      <c r="L18" s="8"/>
      <c r="M18" s="12"/>
    </row>
    <row r="19" spans="1:13" s="21" customFormat="1" ht="24" customHeight="1">
      <c r="A19" s="7">
        <v>20160412</v>
      </c>
      <c r="B19" s="7">
        <v>4</v>
      </c>
      <c r="C19" s="7">
        <v>5</v>
      </c>
      <c r="D19" s="10" t="s">
        <v>84</v>
      </c>
      <c r="E19" s="10" t="s">
        <v>24</v>
      </c>
      <c r="F19" s="10">
        <v>61</v>
      </c>
      <c r="G19" s="11">
        <f t="shared" si="0"/>
        <v>24.4</v>
      </c>
      <c r="H19" s="8">
        <v>80.68</v>
      </c>
      <c r="I19" s="11">
        <f t="shared" si="1"/>
        <v>48.41</v>
      </c>
      <c r="J19" s="19">
        <f t="shared" si="2"/>
        <v>72.81</v>
      </c>
      <c r="K19" s="8">
        <f t="shared" si="3"/>
        <v>15</v>
      </c>
      <c r="L19" s="8"/>
      <c r="M19" s="12"/>
    </row>
    <row r="20" spans="1:13" s="21" customFormat="1" ht="24" customHeight="1">
      <c r="A20" s="7">
        <v>20160419</v>
      </c>
      <c r="B20" s="7">
        <v>4</v>
      </c>
      <c r="C20" s="7">
        <v>15</v>
      </c>
      <c r="D20" s="10" t="s">
        <v>91</v>
      </c>
      <c r="E20" s="10" t="s">
        <v>15</v>
      </c>
      <c r="F20" s="10">
        <v>61.5</v>
      </c>
      <c r="G20" s="11">
        <f t="shared" si="0"/>
        <v>24.6</v>
      </c>
      <c r="H20" s="8">
        <v>77.78</v>
      </c>
      <c r="I20" s="11">
        <f t="shared" si="1"/>
        <v>46.67</v>
      </c>
      <c r="J20" s="19">
        <f t="shared" si="2"/>
        <v>71.27</v>
      </c>
      <c r="K20" s="8">
        <f t="shared" si="3"/>
        <v>16</v>
      </c>
      <c r="L20" s="8"/>
      <c r="M20" s="12"/>
    </row>
    <row r="21" spans="1:13" s="21" customFormat="1" ht="24" customHeight="1">
      <c r="A21" s="7">
        <v>20160413</v>
      </c>
      <c r="B21" s="7">
        <v>4</v>
      </c>
      <c r="C21" s="7">
        <v>18</v>
      </c>
      <c r="D21" s="10" t="s">
        <v>85</v>
      </c>
      <c r="E21" s="10" t="s">
        <v>24</v>
      </c>
      <c r="F21" s="10">
        <v>53.5</v>
      </c>
      <c r="G21" s="11">
        <f t="shared" si="0"/>
        <v>21.4</v>
      </c>
      <c r="H21" s="8">
        <v>80.64</v>
      </c>
      <c r="I21" s="11">
        <f t="shared" si="1"/>
        <v>48.38</v>
      </c>
      <c r="J21" s="19">
        <f t="shared" si="2"/>
        <v>69.78</v>
      </c>
      <c r="K21" s="8">
        <f t="shared" si="3"/>
        <v>17</v>
      </c>
      <c r="L21" s="8"/>
      <c r="M21" s="12"/>
    </row>
    <row r="22" spans="1:13" s="21" customFormat="1" ht="24" customHeight="1">
      <c r="A22" s="7">
        <v>20160403</v>
      </c>
      <c r="B22" s="7">
        <v>4</v>
      </c>
      <c r="C22" s="7">
        <v>1</v>
      </c>
      <c r="D22" s="10" t="s">
        <v>77</v>
      </c>
      <c r="E22" s="10" t="s">
        <v>24</v>
      </c>
      <c r="F22" s="10">
        <v>52.5</v>
      </c>
      <c r="G22" s="11">
        <f t="shared" si="0"/>
        <v>21</v>
      </c>
      <c r="H22" s="8">
        <v>74.34</v>
      </c>
      <c r="I22" s="11">
        <f t="shared" si="1"/>
        <v>44.6</v>
      </c>
      <c r="J22" s="19">
        <f t="shared" si="2"/>
        <v>65.6</v>
      </c>
      <c r="K22" s="8">
        <f t="shared" si="3"/>
        <v>18</v>
      </c>
      <c r="L22" s="8"/>
      <c r="M22" s="12"/>
    </row>
  </sheetData>
  <sheetProtection/>
  <mergeCells count="14">
    <mergeCell ref="A3:A4"/>
    <mergeCell ref="B3:B4"/>
    <mergeCell ref="C3:C4"/>
    <mergeCell ref="F3:G3"/>
    <mergeCell ref="E2:I2"/>
    <mergeCell ref="M3:M4"/>
    <mergeCell ref="A2:C2"/>
    <mergeCell ref="A1:M1"/>
    <mergeCell ref="J3:J4"/>
    <mergeCell ref="K3:K4"/>
    <mergeCell ref="L3:L4"/>
    <mergeCell ref="D3:D4"/>
    <mergeCell ref="E3:E4"/>
    <mergeCell ref="H3:I3"/>
  </mergeCells>
  <printOptions/>
  <pageMargins left="0.7" right="0.4" top="0.33" bottom="0.34" header="0.4" footer="0.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J13" sqref="J13"/>
    </sheetView>
  </sheetViews>
  <sheetFormatPr defaultColWidth="9.00390625" defaultRowHeight="24" customHeight="1"/>
  <cols>
    <col min="1" max="1" width="8.375" style="4" customWidth="1"/>
    <col min="2" max="2" width="9.50390625" style="3" customWidth="1"/>
    <col min="3" max="3" width="9.75390625" style="3" customWidth="1"/>
    <col min="4" max="4" width="8.00390625" style="3" customWidth="1"/>
    <col min="5" max="5" width="7.125" style="3" customWidth="1"/>
    <col min="6" max="6" width="11.50390625" style="3" customWidth="1"/>
    <col min="7" max="7" width="13.125" style="3" customWidth="1"/>
    <col min="8" max="8" width="10.25390625" style="3" customWidth="1"/>
    <col min="9" max="9" width="13.75390625" style="3" customWidth="1"/>
    <col min="10" max="10" width="8.75390625" style="3" customWidth="1"/>
    <col min="11" max="11" width="7.125" style="3" customWidth="1"/>
    <col min="12" max="12" width="9.625" style="3" customWidth="1"/>
    <col min="13" max="13" width="7.50390625" style="4" customWidth="1"/>
    <col min="14" max="16384" width="9.00390625" style="4" customWidth="1"/>
  </cols>
  <sheetData>
    <row r="1" spans="1:13" ht="43.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6" customFormat="1" ht="24" customHeight="1">
      <c r="A2" s="24" t="s">
        <v>364</v>
      </c>
      <c r="B2" s="24"/>
      <c r="C2" s="24"/>
      <c r="D2" s="14"/>
      <c r="E2" s="24" t="s">
        <v>392</v>
      </c>
      <c r="F2" s="24"/>
      <c r="G2" s="17"/>
      <c r="H2" s="17"/>
      <c r="I2" s="17"/>
      <c r="J2" s="17"/>
      <c r="K2" s="17"/>
      <c r="L2" s="17"/>
      <c r="M2" s="17"/>
    </row>
    <row r="3" spans="1:13" s="3" customFormat="1" ht="24" customHeight="1">
      <c r="A3" s="25" t="s">
        <v>410</v>
      </c>
      <c r="B3" s="25" t="s">
        <v>8</v>
      </c>
      <c r="C3" s="25" t="s">
        <v>398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3" customFormat="1" ht="24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408</v>
      </c>
      <c r="J4" s="25"/>
      <c r="K4" s="25"/>
      <c r="L4" s="25"/>
      <c r="M4" s="25"/>
    </row>
    <row r="5" spans="1:13" ht="31.5" customHeight="1">
      <c r="A5" s="7">
        <v>20160502</v>
      </c>
      <c r="B5" s="7">
        <v>5</v>
      </c>
      <c r="C5" s="7">
        <v>5</v>
      </c>
      <c r="D5" s="10" t="s">
        <v>96</v>
      </c>
      <c r="E5" s="10" t="s">
        <v>15</v>
      </c>
      <c r="F5" s="10">
        <v>75</v>
      </c>
      <c r="G5" s="11">
        <f aca="true" t="shared" si="0" ref="G5:G11">F5*0.4</f>
        <v>30</v>
      </c>
      <c r="H5" s="8">
        <v>90.6</v>
      </c>
      <c r="I5" s="11">
        <f aca="true" t="shared" si="1" ref="I5:I11">H5*0.6</f>
        <v>54.36</v>
      </c>
      <c r="J5" s="19">
        <f aca="true" t="shared" si="2" ref="J5:J11">G5+I5</f>
        <v>84.36</v>
      </c>
      <c r="K5" s="8">
        <f>RANK(J5,J$5:J$11)</f>
        <v>1</v>
      </c>
      <c r="L5" s="8" t="s">
        <v>382</v>
      </c>
      <c r="M5" s="12"/>
    </row>
    <row r="6" spans="1:13" ht="31.5" customHeight="1">
      <c r="A6" s="7">
        <v>20160504</v>
      </c>
      <c r="B6" s="7">
        <v>5</v>
      </c>
      <c r="C6" s="7">
        <v>3</v>
      </c>
      <c r="D6" s="10" t="s">
        <v>97</v>
      </c>
      <c r="E6" s="10" t="s">
        <v>15</v>
      </c>
      <c r="F6" s="10">
        <v>74.5</v>
      </c>
      <c r="G6" s="11">
        <f t="shared" si="0"/>
        <v>29.8</v>
      </c>
      <c r="H6" s="8">
        <v>87.64</v>
      </c>
      <c r="I6" s="11">
        <f t="shared" si="1"/>
        <v>52.58</v>
      </c>
      <c r="J6" s="19">
        <f t="shared" si="2"/>
        <v>82.38</v>
      </c>
      <c r="K6" s="8">
        <f aca="true" t="shared" si="3" ref="K6:K11">RANK(J6,J$5:J$11)</f>
        <v>2</v>
      </c>
      <c r="L6" s="8" t="s">
        <v>382</v>
      </c>
      <c r="M6" s="12"/>
    </row>
    <row r="7" spans="1:13" ht="31.5" customHeight="1">
      <c r="A7" s="7">
        <v>20160425</v>
      </c>
      <c r="B7" s="7">
        <v>5</v>
      </c>
      <c r="C7" s="7">
        <v>2</v>
      </c>
      <c r="D7" s="10" t="s">
        <v>95</v>
      </c>
      <c r="E7" s="10" t="s">
        <v>15</v>
      </c>
      <c r="F7" s="10">
        <v>71.5</v>
      </c>
      <c r="G7" s="11">
        <f t="shared" si="0"/>
        <v>28.6</v>
      </c>
      <c r="H7" s="8">
        <v>87.26</v>
      </c>
      <c r="I7" s="11">
        <f t="shared" si="1"/>
        <v>52.36</v>
      </c>
      <c r="J7" s="19">
        <f t="shared" si="2"/>
        <v>80.96</v>
      </c>
      <c r="K7" s="8">
        <f t="shared" si="3"/>
        <v>3</v>
      </c>
      <c r="L7" s="8"/>
      <c r="M7" s="12"/>
    </row>
    <row r="8" spans="1:13" ht="31.5" customHeight="1">
      <c r="A8" s="7">
        <v>20160511</v>
      </c>
      <c r="B8" s="7">
        <v>5</v>
      </c>
      <c r="C8" s="7">
        <v>6</v>
      </c>
      <c r="D8" s="10" t="s">
        <v>96</v>
      </c>
      <c r="E8" s="10" t="s">
        <v>15</v>
      </c>
      <c r="F8" s="10">
        <v>70</v>
      </c>
      <c r="G8" s="11">
        <f t="shared" si="0"/>
        <v>28</v>
      </c>
      <c r="H8" s="8">
        <v>85.36</v>
      </c>
      <c r="I8" s="11">
        <f t="shared" si="1"/>
        <v>51.22</v>
      </c>
      <c r="J8" s="19">
        <f t="shared" si="2"/>
        <v>79.22</v>
      </c>
      <c r="K8" s="8">
        <f t="shared" si="3"/>
        <v>4</v>
      </c>
      <c r="L8" s="8"/>
      <c r="M8" s="12"/>
    </row>
    <row r="9" spans="1:13" ht="31.5" customHeight="1">
      <c r="A9" s="7">
        <v>20160520</v>
      </c>
      <c r="B9" s="7">
        <v>5</v>
      </c>
      <c r="C9" s="7">
        <v>4</v>
      </c>
      <c r="D9" s="10" t="s">
        <v>100</v>
      </c>
      <c r="E9" s="10" t="s">
        <v>15</v>
      </c>
      <c r="F9" s="10">
        <v>69.5</v>
      </c>
      <c r="G9" s="11">
        <f t="shared" si="0"/>
        <v>27.8</v>
      </c>
      <c r="H9" s="8">
        <v>85.58</v>
      </c>
      <c r="I9" s="11">
        <f t="shared" si="1"/>
        <v>51.35</v>
      </c>
      <c r="J9" s="19">
        <f t="shared" si="2"/>
        <v>79.15</v>
      </c>
      <c r="K9" s="8">
        <f t="shared" si="3"/>
        <v>5</v>
      </c>
      <c r="L9" s="8"/>
      <c r="M9" s="12"/>
    </row>
    <row r="10" spans="1:13" ht="31.5" customHeight="1">
      <c r="A10" s="7">
        <v>20160517</v>
      </c>
      <c r="B10" s="7">
        <v>5</v>
      </c>
      <c r="C10" s="7">
        <v>1</v>
      </c>
      <c r="D10" s="10" t="s">
        <v>98</v>
      </c>
      <c r="E10" s="10" t="s">
        <v>15</v>
      </c>
      <c r="F10" s="10">
        <v>71</v>
      </c>
      <c r="G10" s="11">
        <f t="shared" si="0"/>
        <v>28.4</v>
      </c>
      <c r="H10" s="8">
        <v>84.4</v>
      </c>
      <c r="I10" s="11">
        <f t="shared" si="1"/>
        <v>50.64</v>
      </c>
      <c r="J10" s="19">
        <f t="shared" si="2"/>
        <v>79.04</v>
      </c>
      <c r="K10" s="8">
        <f t="shared" si="3"/>
        <v>6</v>
      </c>
      <c r="L10" s="8"/>
      <c r="M10" s="12"/>
    </row>
    <row r="11" spans="1:13" ht="31.5" customHeight="1">
      <c r="A11" s="7">
        <v>20160518</v>
      </c>
      <c r="B11" s="7">
        <v>5</v>
      </c>
      <c r="C11" s="7">
        <v>7</v>
      </c>
      <c r="D11" s="10" t="s">
        <v>99</v>
      </c>
      <c r="E11" s="10" t="s">
        <v>24</v>
      </c>
      <c r="F11" s="10">
        <v>69.5</v>
      </c>
      <c r="G11" s="11">
        <f t="shared" si="0"/>
        <v>27.8</v>
      </c>
      <c r="H11" s="8">
        <v>85.3</v>
      </c>
      <c r="I11" s="11">
        <f t="shared" si="1"/>
        <v>51.18</v>
      </c>
      <c r="J11" s="19">
        <f t="shared" si="2"/>
        <v>78.98</v>
      </c>
      <c r="K11" s="8">
        <f t="shared" si="3"/>
        <v>7</v>
      </c>
      <c r="L11" s="8"/>
      <c r="M11" s="12"/>
    </row>
  </sheetData>
  <sheetProtection/>
  <mergeCells count="14">
    <mergeCell ref="A3:A4"/>
    <mergeCell ref="B3:B4"/>
    <mergeCell ref="C3:C4"/>
    <mergeCell ref="F3:G3"/>
    <mergeCell ref="E2:F2"/>
    <mergeCell ref="M3:M4"/>
    <mergeCell ref="A1:M1"/>
    <mergeCell ref="A2:C2"/>
    <mergeCell ref="J3:J4"/>
    <mergeCell ref="K3:K4"/>
    <mergeCell ref="L3:L4"/>
    <mergeCell ref="D3:D4"/>
    <mergeCell ref="E3:E4"/>
    <mergeCell ref="H3:I3"/>
  </mergeCells>
  <printOptions/>
  <pageMargins left="0.84" right="0.4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J11" sqref="J11"/>
    </sheetView>
  </sheetViews>
  <sheetFormatPr defaultColWidth="9.00390625" defaultRowHeight="14.25"/>
  <cols>
    <col min="1" max="1" width="9.375" style="4" customWidth="1"/>
    <col min="2" max="2" width="8.00390625" style="3" customWidth="1"/>
    <col min="3" max="3" width="9.25390625" style="3" customWidth="1"/>
    <col min="4" max="4" width="9.375" style="3" customWidth="1"/>
    <col min="5" max="5" width="7.25390625" style="3" customWidth="1"/>
    <col min="6" max="6" width="10.625" style="3" customWidth="1"/>
    <col min="7" max="7" width="12.875" style="3" customWidth="1"/>
    <col min="8" max="8" width="10.25390625" style="4" customWidth="1"/>
    <col min="9" max="9" width="13.375" style="4" customWidth="1"/>
    <col min="10" max="10" width="9.25390625" style="4" customWidth="1"/>
    <col min="11" max="11" width="6.875" style="4" customWidth="1"/>
    <col min="12" max="12" width="8.625" style="4" customWidth="1"/>
    <col min="13" max="13" width="7.125" style="4" customWidth="1"/>
    <col min="14" max="16384" width="9.00390625" style="4" customWidth="1"/>
  </cols>
  <sheetData>
    <row r="1" spans="1:13" ht="30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3.25" customHeight="1">
      <c r="A2" s="24" t="s">
        <v>365</v>
      </c>
      <c r="B2" s="24"/>
      <c r="C2" s="24"/>
      <c r="D2" s="14"/>
      <c r="E2" s="28" t="s">
        <v>392</v>
      </c>
      <c r="F2" s="28"/>
      <c r="G2" s="28"/>
      <c r="H2" s="17"/>
      <c r="I2" s="17"/>
      <c r="J2" s="17"/>
      <c r="K2" s="17"/>
      <c r="L2" s="17"/>
      <c r="M2" s="17"/>
    </row>
    <row r="3" spans="1:13" s="20" customFormat="1" ht="22.5" customHeight="1">
      <c r="A3" s="25" t="s">
        <v>410</v>
      </c>
      <c r="B3" s="25" t="s">
        <v>8</v>
      </c>
      <c r="C3" s="25" t="s">
        <v>398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20" customFormat="1" ht="30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408</v>
      </c>
      <c r="J4" s="25"/>
      <c r="K4" s="25"/>
      <c r="L4" s="25"/>
      <c r="M4" s="25"/>
    </row>
    <row r="5" spans="1:13" s="21" customFormat="1" ht="28.5" customHeight="1">
      <c r="A5" s="7">
        <v>20160529</v>
      </c>
      <c r="B5" s="7">
        <v>5</v>
      </c>
      <c r="C5" s="7">
        <v>8</v>
      </c>
      <c r="D5" s="10" t="s">
        <v>104</v>
      </c>
      <c r="E5" s="10" t="s">
        <v>15</v>
      </c>
      <c r="F5" s="10">
        <v>78</v>
      </c>
      <c r="G5" s="11">
        <f aca="true" t="shared" si="0" ref="G5:G10">F5*0.4</f>
        <v>31.2</v>
      </c>
      <c r="H5" s="8">
        <v>88.16</v>
      </c>
      <c r="I5" s="11">
        <f aca="true" t="shared" si="1" ref="I5:I10">H5*0.6</f>
        <v>52.9</v>
      </c>
      <c r="J5" s="19">
        <f aca="true" t="shared" si="2" ref="J5:J10">G5+I5</f>
        <v>84.1</v>
      </c>
      <c r="K5" s="8">
        <f>RANK(J5,J$5:J$9)</f>
        <v>1</v>
      </c>
      <c r="L5" s="8" t="s">
        <v>382</v>
      </c>
      <c r="M5" s="12"/>
    </row>
    <row r="6" spans="1:13" s="21" customFormat="1" ht="28.5" customHeight="1">
      <c r="A6" s="7">
        <v>20160526</v>
      </c>
      <c r="B6" s="7">
        <v>5</v>
      </c>
      <c r="C6" s="7">
        <v>9</v>
      </c>
      <c r="D6" s="10" t="s">
        <v>102</v>
      </c>
      <c r="E6" s="10" t="s">
        <v>15</v>
      </c>
      <c r="F6" s="10">
        <v>73</v>
      </c>
      <c r="G6" s="11">
        <f t="shared" si="0"/>
        <v>29.2</v>
      </c>
      <c r="H6" s="8">
        <v>91.06</v>
      </c>
      <c r="I6" s="11">
        <f t="shared" si="1"/>
        <v>54.64</v>
      </c>
      <c r="J6" s="19">
        <f t="shared" si="2"/>
        <v>83.84</v>
      </c>
      <c r="K6" s="8">
        <f>RANK(J6,J$5:J$9)</f>
        <v>2</v>
      </c>
      <c r="L6" s="8" t="s">
        <v>382</v>
      </c>
      <c r="M6" s="12"/>
    </row>
    <row r="7" spans="1:13" s="21" customFormat="1" ht="28.5" customHeight="1">
      <c r="A7" s="7">
        <v>20160612</v>
      </c>
      <c r="B7" s="7">
        <v>5</v>
      </c>
      <c r="C7" s="7">
        <v>11</v>
      </c>
      <c r="D7" s="10" t="s">
        <v>106</v>
      </c>
      <c r="E7" s="10" t="s">
        <v>15</v>
      </c>
      <c r="F7" s="10">
        <v>71.5</v>
      </c>
      <c r="G7" s="11">
        <f t="shared" si="0"/>
        <v>28.6</v>
      </c>
      <c r="H7" s="8">
        <v>88.3</v>
      </c>
      <c r="I7" s="11">
        <f t="shared" si="1"/>
        <v>52.98</v>
      </c>
      <c r="J7" s="19">
        <f t="shared" si="2"/>
        <v>81.58</v>
      </c>
      <c r="K7" s="8">
        <f>RANK(J7,J$5:J$9)</f>
        <v>3</v>
      </c>
      <c r="L7" s="8"/>
      <c r="M7" s="12"/>
    </row>
    <row r="8" spans="1:13" s="21" customFormat="1" ht="28.5" customHeight="1">
      <c r="A8" s="7">
        <v>20160528</v>
      </c>
      <c r="B8" s="7">
        <v>5</v>
      </c>
      <c r="C8" s="7">
        <v>12</v>
      </c>
      <c r="D8" s="10" t="s">
        <v>103</v>
      </c>
      <c r="E8" s="10" t="s">
        <v>15</v>
      </c>
      <c r="F8" s="10">
        <v>70</v>
      </c>
      <c r="G8" s="11">
        <f t="shared" si="0"/>
        <v>28</v>
      </c>
      <c r="H8" s="8">
        <v>87.78</v>
      </c>
      <c r="I8" s="11">
        <f t="shared" si="1"/>
        <v>52.67</v>
      </c>
      <c r="J8" s="19">
        <f t="shared" si="2"/>
        <v>80.67</v>
      </c>
      <c r="K8" s="8">
        <f>RANK(J8,J$5:J$9)</f>
        <v>4</v>
      </c>
      <c r="L8" s="8"/>
      <c r="M8" s="12"/>
    </row>
    <row r="9" spans="1:13" s="21" customFormat="1" ht="28.5" customHeight="1">
      <c r="A9" s="7">
        <v>20160524</v>
      </c>
      <c r="B9" s="7">
        <v>5</v>
      </c>
      <c r="C9" s="7">
        <v>13</v>
      </c>
      <c r="D9" s="10" t="s">
        <v>101</v>
      </c>
      <c r="E9" s="10" t="s">
        <v>15</v>
      </c>
      <c r="F9" s="10">
        <v>71</v>
      </c>
      <c r="G9" s="11">
        <f t="shared" si="0"/>
        <v>28.4</v>
      </c>
      <c r="H9" s="8">
        <v>85.26</v>
      </c>
      <c r="I9" s="11">
        <f t="shared" si="1"/>
        <v>51.16</v>
      </c>
      <c r="J9" s="19">
        <f t="shared" si="2"/>
        <v>79.56</v>
      </c>
      <c r="K9" s="8">
        <f>RANK(J9,J$5:J$9)</f>
        <v>5</v>
      </c>
      <c r="L9" s="8"/>
      <c r="M9" s="12"/>
    </row>
    <row r="10" spans="1:13" s="21" customFormat="1" ht="28.5" customHeight="1">
      <c r="A10" s="7">
        <v>20160603</v>
      </c>
      <c r="B10" s="7">
        <v>5</v>
      </c>
      <c r="C10" s="7">
        <v>10</v>
      </c>
      <c r="D10" s="10" t="s">
        <v>105</v>
      </c>
      <c r="E10" s="10" t="s">
        <v>15</v>
      </c>
      <c r="F10" s="10">
        <v>72</v>
      </c>
      <c r="G10" s="11">
        <f t="shared" si="0"/>
        <v>28.8</v>
      </c>
      <c r="H10" s="8">
        <v>83.2</v>
      </c>
      <c r="I10" s="11">
        <f t="shared" si="1"/>
        <v>49.92</v>
      </c>
      <c r="J10" s="19">
        <f t="shared" si="2"/>
        <v>78.72</v>
      </c>
      <c r="K10" s="22">
        <v>6</v>
      </c>
      <c r="L10" s="8"/>
      <c r="M10" s="12"/>
    </row>
  </sheetData>
  <sheetProtection/>
  <mergeCells count="14">
    <mergeCell ref="A3:A4"/>
    <mergeCell ref="B3:B4"/>
    <mergeCell ref="C3:C4"/>
    <mergeCell ref="F3:G3"/>
    <mergeCell ref="M3:M4"/>
    <mergeCell ref="A1:M1"/>
    <mergeCell ref="A2:C2"/>
    <mergeCell ref="E2:G2"/>
    <mergeCell ref="J3:J4"/>
    <mergeCell ref="K3:K4"/>
    <mergeCell ref="L3:L4"/>
    <mergeCell ref="D3:D4"/>
    <mergeCell ref="E3:E4"/>
    <mergeCell ref="H3:I3"/>
  </mergeCells>
  <printOptions/>
  <pageMargins left="0.73" right="0.22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J11" sqref="J11"/>
    </sheetView>
  </sheetViews>
  <sheetFormatPr defaultColWidth="9.00390625" defaultRowHeight="14.25"/>
  <cols>
    <col min="1" max="1" width="10.625" style="4" customWidth="1"/>
    <col min="2" max="2" width="9.25390625" style="3" customWidth="1"/>
    <col min="3" max="3" width="8.875" style="3" customWidth="1"/>
    <col min="4" max="4" width="9.625" style="3" customWidth="1"/>
    <col min="5" max="5" width="7.375" style="3" customWidth="1"/>
    <col min="6" max="6" width="11.50390625" style="3" customWidth="1"/>
    <col min="7" max="7" width="11.625" style="3" customWidth="1"/>
    <col min="8" max="8" width="9.875" style="4" customWidth="1"/>
    <col min="9" max="9" width="12.50390625" style="4" customWidth="1"/>
    <col min="10" max="10" width="9.375" style="4" customWidth="1"/>
    <col min="11" max="11" width="6.50390625" style="4" customWidth="1"/>
    <col min="12" max="12" width="7.875" style="4" customWidth="1"/>
    <col min="13" max="13" width="5.75390625" style="4" customWidth="1"/>
    <col min="14" max="16384" width="9.00390625" style="4" customWidth="1"/>
  </cols>
  <sheetData>
    <row r="1" spans="1:13" ht="30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3.25" customHeight="1">
      <c r="A2" s="24" t="s">
        <v>366</v>
      </c>
      <c r="B2" s="24"/>
      <c r="C2" s="24"/>
      <c r="D2" s="24" t="s">
        <v>392</v>
      </c>
      <c r="E2" s="24"/>
      <c r="F2" s="16"/>
      <c r="G2" s="17"/>
      <c r="H2" s="17"/>
      <c r="I2" s="17"/>
      <c r="J2" s="17"/>
      <c r="K2" s="17"/>
      <c r="L2" s="17"/>
      <c r="M2" s="17"/>
    </row>
    <row r="3" spans="1:13" s="20" customFormat="1" ht="22.5" customHeight="1">
      <c r="A3" s="25" t="s">
        <v>410</v>
      </c>
      <c r="B3" s="25" t="s">
        <v>8</v>
      </c>
      <c r="C3" s="25" t="s">
        <v>398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20" customFormat="1" ht="30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408</v>
      </c>
      <c r="J4" s="25"/>
      <c r="K4" s="25"/>
      <c r="L4" s="25"/>
      <c r="M4" s="25"/>
    </row>
    <row r="5" spans="1:13" s="21" customFormat="1" ht="29.25" customHeight="1">
      <c r="A5" s="7">
        <v>20160616</v>
      </c>
      <c r="B5" s="7">
        <v>5</v>
      </c>
      <c r="C5" s="7">
        <v>18</v>
      </c>
      <c r="D5" s="10" t="s">
        <v>107</v>
      </c>
      <c r="E5" s="10" t="s">
        <v>15</v>
      </c>
      <c r="F5" s="10">
        <v>76.5</v>
      </c>
      <c r="G5" s="11">
        <f aca="true" t="shared" si="0" ref="G5:G10">F5*0.4</f>
        <v>30.6</v>
      </c>
      <c r="H5" s="8">
        <v>89.98</v>
      </c>
      <c r="I5" s="11">
        <f aca="true" t="shared" si="1" ref="I5:I10">H5*0.6</f>
        <v>53.99</v>
      </c>
      <c r="J5" s="19">
        <f aca="true" t="shared" si="2" ref="J5:J10">G5+I5</f>
        <v>84.59</v>
      </c>
      <c r="K5" s="8">
        <f aca="true" t="shared" si="3" ref="K5:K10">RANK(J5,J$5:J$10)</f>
        <v>1</v>
      </c>
      <c r="L5" s="8" t="s">
        <v>382</v>
      </c>
      <c r="M5" s="12"/>
    </row>
    <row r="6" spans="1:13" s="21" customFormat="1" ht="29.25" customHeight="1">
      <c r="A6" s="7">
        <v>20160627</v>
      </c>
      <c r="B6" s="7">
        <v>5</v>
      </c>
      <c r="C6" s="7">
        <v>16</v>
      </c>
      <c r="D6" s="10" t="s">
        <v>111</v>
      </c>
      <c r="E6" s="10" t="s">
        <v>15</v>
      </c>
      <c r="F6" s="10">
        <v>78.5</v>
      </c>
      <c r="G6" s="11">
        <f t="shared" si="0"/>
        <v>31.4</v>
      </c>
      <c r="H6" s="8">
        <v>87.06</v>
      </c>
      <c r="I6" s="11">
        <f t="shared" si="1"/>
        <v>52.24</v>
      </c>
      <c r="J6" s="19">
        <f t="shared" si="2"/>
        <v>83.64</v>
      </c>
      <c r="K6" s="8">
        <f t="shared" si="3"/>
        <v>2</v>
      </c>
      <c r="L6" s="8" t="s">
        <v>382</v>
      </c>
      <c r="M6" s="12"/>
    </row>
    <row r="7" spans="1:13" s="21" customFormat="1" ht="29.25" customHeight="1">
      <c r="A7" s="7">
        <v>20160629</v>
      </c>
      <c r="B7" s="7">
        <v>5</v>
      </c>
      <c r="C7" s="7">
        <v>19</v>
      </c>
      <c r="D7" s="10" t="s">
        <v>112</v>
      </c>
      <c r="E7" s="10" t="s">
        <v>15</v>
      </c>
      <c r="F7" s="10">
        <v>72</v>
      </c>
      <c r="G7" s="11">
        <f t="shared" si="0"/>
        <v>28.8</v>
      </c>
      <c r="H7" s="8">
        <v>90.54</v>
      </c>
      <c r="I7" s="11">
        <f t="shared" si="1"/>
        <v>54.32</v>
      </c>
      <c r="J7" s="19">
        <f t="shared" si="2"/>
        <v>83.12</v>
      </c>
      <c r="K7" s="8">
        <f t="shared" si="3"/>
        <v>3</v>
      </c>
      <c r="L7" s="8"/>
      <c r="M7" s="8" t="s">
        <v>361</v>
      </c>
    </row>
    <row r="8" spans="1:13" s="21" customFormat="1" ht="29.25" customHeight="1">
      <c r="A8" s="7">
        <v>20160626</v>
      </c>
      <c r="B8" s="7">
        <v>5</v>
      </c>
      <c r="C8" s="7">
        <v>17</v>
      </c>
      <c r="D8" s="10" t="s">
        <v>110</v>
      </c>
      <c r="E8" s="10" t="s">
        <v>15</v>
      </c>
      <c r="F8" s="10">
        <v>74</v>
      </c>
      <c r="G8" s="11">
        <f t="shared" si="0"/>
        <v>29.6</v>
      </c>
      <c r="H8" s="8">
        <v>86.66</v>
      </c>
      <c r="I8" s="11">
        <f t="shared" si="1"/>
        <v>52</v>
      </c>
      <c r="J8" s="19">
        <f t="shared" si="2"/>
        <v>81.6</v>
      </c>
      <c r="K8" s="8">
        <f t="shared" si="3"/>
        <v>4</v>
      </c>
      <c r="L8" s="8"/>
      <c r="M8" s="12"/>
    </row>
    <row r="9" spans="1:13" s="21" customFormat="1" ht="29.25" customHeight="1">
      <c r="A9" s="7">
        <v>20160625</v>
      </c>
      <c r="B9" s="7">
        <v>5</v>
      </c>
      <c r="C9" s="7">
        <v>15</v>
      </c>
      <c r="D9" s="10" t="s">
        <v>109</v>
      </c>
      <c r="E9" s="10" t="s">
        <v>15</v>
      </c>
      <c r="F9" s="10">
        <v>75</v>
      </c>
      <c r="G9" s="11">
        <f t="shared" si="0"/>
        <v>30</v>
      </c>
      <c r="H9" s="8">
        <v>85.32</v>
      </c>
      <c r="I9" s="11">
        <f t="shared" si="1"/>
        <v>51.19</v>
      </c>
      <c r="J9" s="19">
        <f t="shared" si="2"/>
        <v>81.19</v>
      </c>
      <c r="K9" s="8">
        <f t="shared" si="3"/>
        <v>5</v>
      </c>
      <c r="L9" s="8"/>
      <c r="M9" s="12"/>
    </row>
    <row r="10" spans="1:13" s="21" customFormat="1" ht="29.25" customHeight="1">
      <c r="A10" s="7">
        <v>20160622</v>
      </c>
      <c r="B10" s="7">
        <v>5</v>
      </c>
      <c r="C10" s="7">
        <v>14</v>
      </c>
      <c r="D10" s="10" t="s">
        <v>108</v>
      </c>
      <c r="E10" s="10" t="s">
        <v>15</v>
      </c>
      <c r="F10" s="10">
        <v>72</v>
      </c>
      <c r="G10" s="11">
        <f t="shared" si="0"/>
        <v>28.8</v>
      </c>
      <c r="H10" s="8">
        <v>86.24</v>
      </c>
      <c r="I10" s="11">
        <f t="shared" si="1"/>
        <v>51.74</v>
      </c>
      <c r="J10" s="19">
        <f t="shared" si="2"/>
        <v>80.54</v>
      </c>
      <c r="K10" s="8">
        <f t="shared" si="3"/>
        <v>6</v>
      </c>
      <c r="L10" s="8"/>
      <c r="M10" s="12"/>
    </row>
  </sheetData>
  <sheetProtection/>
  <mergeCells count="14">
    <mergeCell ref="A3:A4"/>
    <mergeCell ref="B3:B4"/>
    <mergeCell ref="C3:C4"/>
    <mergeCell ref="F3:G3"/>
    <mergeCell ref="M3:M4"/>
    <mergeCell ref="A2:C2"/>
    <mergeCell ref="A1:M1"/>
    <mergeCell ref="J3:J4"/>
    <mergeCell ref="K3:K4"/>
    <mergeCell ref="L3:L4"/>
    <mergeCell ref="D3:D4"/>
    <mergeCell ref="E3:E4"/>
    <mergeCell ref="D2:E2"/>
    <mergeCell ref="H3:I3"/>
  </mergeCells>
  <printOptions/>
  <pageMargins left="0.8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J8" sqref="J8"/>
    </sheetView>
  </sheetViews>
  <sheetFormatPr defaultColWidth="9.00390625" defaultRowHeight="14.25"/>
  <cols>
    <col min="1" max="1" width="11.875" style="4" customWidth="1"/>
    <col min="2" max="2" width="7.375" style="3" customWidth="1"/>
    <col min="3" max="3" width="7.625" style="3" customWidth="1"/>
    <col min="4" max="4" width="8.625" style="3" customWidth="1"/>
    <col min="5" max="5" width="7.625" style="3" customWidth="1"/>
    <col min="6" max="6" width="10.75390625" style="3" customWidth="1"/>
    <col min="7" max="7" width="13.25390625" style="3" customWidth="1"/>
    <col min="8" max="8" width="10.75390625" style="4" customWidth="1"/>
    <col min="9" max="9" width="13.625" style="4" customWidth="1"/>
    <col min="10" max="10" width="9.125" style="4" customWidth="1"/>
    <col min="11" max="11" width="7.875" style="4" customWidth="1"/>
    <col min="12" max="12" width="9.875" style="4" customWidth="1"/>
    <col min="13" max="13" width="4.875" style="4" customWidth="1"/>
    <col min="14" max="16384" width="9.00390625" style="4" customWidth="1"/>
  </cols>
  <sheetData>
    <row r="1" spans="1:13" ht="40.5" customHeight="1">
      <c r="A1" s="26" t="s">
        <v>435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8" customFormat="1" ht="23.25" customHeight="1">
      <c r="A2" s="24" t="s">
        <v>367</v>
      </c>
      <c r="B2" s="24"/>
      <c r="C2" s="24"/>
      <c r="D2" s="24" t="s">
        <v>393</v>
      </c>
      <c r="E2" s="24"/>
      <c r="F2" s="24"/>
      <c r="G2" s="17"/>
      <c r="H2" s="17"/>
      <c r="I2" s="17"/>
      <c r="J2" s="17"/>
      <c r="K2" s="17"/>
      <c r="L2" s="17"/>
      <c r="M2" s="17"/>
    </row>
    <row r="3" spans="1:13" s="20" customFormat="1" ht="22.5" customHeight="1">
      <c r="A3" s="25" t="s">
        <v>7</v>
      </c>
      <c r="B3" s="25" t="s">
        <v>8</v>
      </c>
      <c r="C3" s="25" t="s">
        <v>9</v>
      </c>
      <c r="D3" s="27" t="s">
        <v>10</v>
      </c>
      <c r="E3" s="27" t="s">
        <v>360</v>
      </c>
      <c r="F3" s="25" t="s">
        <v>1</v>
      </c>
      <c r="G3" s="25"/>
      <c r="H3" s="25" t="s">
        <v>2</v>
      </c>
      <c r="I3" s="25"/>
      <c r="J3" s="25" t="s">
        <v>3</v>
      </c>
      <c r="K3" s="25" t="s">
        <v>4</v>
      </c>
      <c r="L3" s="25" t="s">
        <v>411</v>
      </c>
      <c r="M3" s="25" t="s">
        <v>6</v>
      </c>
    </row>
    <row r="4" spans="1:13" s="20" customFormat="1" ht="30" customHeight="1">
      <c r="A4" s="27"/>
      <c r="B4" s="27"/>
      <c r="C4" s="27"/>
      <c r="D4" s="27"/>
      <c r="E4" s="27"/>
      <c r="F4" s="7" t="s">
        <v>11</v>
      </c>
      <c r="G4" s="9" t="s">
        <v>403</v>
      </c>
      <c r="H4" s="7" t="s">
        <v>12</v>
      </c>
      <c r="I4" s="7" t="s">
        <v>408</v>
      </c>
      <c r="J4" s="25"/>
      <c r="K4" s="25"/>
      <c r="L4" s="25"/>
      <c r="M4" s="25"/>
    </row>
    <row r="5" spans="1:13" s="21" customFormat="1" ht="38.25" customHeight="1">
      <c r="A5" s="7">
        <v>20160703</v>
      </c>
      <c r="B5" s="7">
        <v>5</v>
      </c>
      <c r="C5" s="7">
        <v>22</v>
      </c>
      <c r="D5" s="10" t="s">
        <v>114</v>
      </c>
      <c r="E5" s="10" t="s">
        <v>15</v>
      </c>
      <c r="F5" s="10">
        <v>70</v>
      </c>
      <c r="G5" s="11">
        <f>F5*0.4</f>
        <v>28</v>
      </c>
      <c r="H5" s="8">
        <v>88.3</v>
      </c>
      <c r="I5" s="11">
        <f>H5*0.6</f>
        <v>52.98</v>
      </c>
      <c r="J5" s="19">
        <f>G5+I5</f>
        <v>80.98</v>
      </c>
      <c r="K5" s="8">
        <f>RANK(J5,J$5:J$7)</f>
        <v>1</v>
      </c>
      <c r="L5" s="8" t="s">
        <v>382</v>
      </c>
      <c r="M5" s="12"/>
    </row>
    <row r="6" spans="1:13" s="21" customFormat="1" ht="38.25" customHeight="1">
      <c r="A6" s="7">
        <v>20160630</v>
      </c>
      <c r="B6" s="7">
        <v>5</v>
      </c>
      <c r="C6" s="7">
        <v>21</v>
      </c>
      <c r="D6" s="10" t="s">
        <v>113</v>
      </c>
      <c r="E6" s="10" t="s">
        <v>24</v>
      </c>
      <c r="F6" s="10">
        <v>67.5</v>
      </c>
      <c r="G6" s="11">
        <f>F6*0.4</f>
        <v>27</v>
      </c>
      <c r="H6" s="8">
        <v>85.2</v>
      </c>
      <c r="I6" s="11">
        <f>H6*0.6</f>
        <v>51.12</v>
      </c>
      <c r="J6" s="19">
        <f>G6+I6</f>
        <v>78.12</v>
      </c>
      <c r="K6" s="8">
        <f>RANK(J6,J$5:J$7)</f>
        <v>2</v>
      </c>
      <c r="L6" s="8"/>
      <c r="M6" s="12"/>
    </row>
    <row r="7" spans="1:13" s="21" customFormat="1" ht="38.25" customHeight="1">
      <c r="A7" s="7">
        <v>20160706</v>
      </c>
      <c r="B7" s="7">
        <v>5</v>
      </c>
      <c r="C7" s="7">
        <v>20</v>
      </c>
      <c r="D7" s="10" t="s">
        <v>115</v>
      </c>
      <c r="E7" s="10" t="s">
        <v>15</v>
      </c>
      <c r="F7" s="10">
        <v>67</v>
      </c>
      <c r="G7" s="11">
        <f>F7*0.4</f>
        <v>26.8</v>
      </c>
      <c r="H7" s="8">
        <v>82.22</v>
      </c>
      <c r="I7" s="11">
        <f>H7*0.6</f>
        <v>49.33</v>
      </c>
      <c r="J7" s="19">
        <f>G7+I7</f>
        <v>76.13</v>
      </c>
      <c r="K7" s="8">
        <f>RANK(J7,J$5:J$7)</f>
        <v>3</v>
      </c>
      <c r="L7" s="8"/>
      <c r="M7" s="12"/>
    </row>
  </sheetData>
  <sheetProtection/>
  <mergeCells count="14">
    <mergeCell ref="A3:A4"/>
    <mergeCell ref="B3:B4"/>
    <mergeCell ref="C3:C4"/>
    <mergeCell ref="F3:G3"/>
    <mergeCell ref="D2:F2"/>
    <mergeCell ref="M3:M4"/>
    <mergeCell ref="A2:C2"/>
    <mergeCell ref="A1:M1"/>
    <mergeCell ref="J3:J4"/>
    <mergeCell ref="K3:K4"/>
    <mergeCell ref="L3:L4"/>
    <mergeCell ref="D3:D4"/>
    <mergeCell ref="E3:E4"/>
    <mergeCell ref="H3:I3"/>
  </mergeCells>
  <printOptions/>
  <pageMargins left="0.64" right="0.3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2016-05-15T02:06:39Z</cp:lastPrinted>
  <dcterms:created xsi:type="dcterms:W3CDTF">2013-04-23T06:48:14Z</dcterms:created>
  <dcterms:modified xsi:type="dcterms:W3CDTF">2016-05-15T02:07:04Z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