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 tabRatio="850"/>
  </bookViews>
  <sheets>
    <sheet name="政审通过" sheetId="41" r:id="rId1"/>
  </sheets>
  <calcPr calcId="145621"/>
</workbook>
</file>

<file path=xl/calcChain.xml><?xml version="1.0" encoding="utf-8"?>
<calcChain xmlns="http://schemas.openxmlformats.org/spreadsheetml/2006/main">
  <c r="M156" i="41" l="1"/>
  <c r="N156" i="41"/>
  <c r="O156" i="41"/>
  <c r="M122" i="41"/>
  <c r="N122" i="41"/>
  <c r="O122" i="41"/>
  <c r="M55" i="41"/>
  <c r="N55" i="41"/>
  <c r="O55" i="41"/>
  <c r="M202" i="41"/>
  <c r="N202" i="41"/>
  <c r="O202" i="41"/>
  <c r="M200" i="41"/>
  <c r="N200" i="41"/>
  <c r="O200" i="41"/>
  <c r="M198" i="41"/>
  <c r="N198" i="41"/>
  <c r="O198" i="41"/>
  <c r="M197" i="41"/>
  <c r="N197" i="41"/>
  <c r="O197" i="41"/>
  <c r="M196" i="41"/>
  <c r="N196" i="41"/>
  <c r="O196" i="41"/>
  <c r="M194" i="41"/>
  <c r="N194" i="41"/>
  <c r="O194" i="41"/>
  <c r="M193" i="41"/>
  <c r="N193" i="41"/>
  <c r="O193" i="41"/>
  <c r="M192" i="41"/>
  <c r="N192" i="41"/>
  <c r="O192" i="41"/>
  <c r="M191" i="41"/>
  <c r="N191" i="41"/>
  <c r="O191" i="41"/>
  <c r="M190" i="41"/>
  <c r="N190" i="41"/>
  <c r="O190" i="41"/>
  <c r="M188" i="41"/>
  <c r="N188" i="41"/>
  <c r="O188" i="41"/>
  <c r="M187" i="41"/>
  <c r="N187" i="41"/>
  <c r="O187" i="41"/>
  <c r="M186" i="41"/>
  <c r="N186" i="41"/>
  <c r="O186" i="41"/>
  <c r="M185" i="41"/>
  <c r="N185" i="41"/>
  <c r="O185" i="41"/>
  <c r="M184" i="41"/>
  <c r="N184" i="41"/>
  <c r="O184" i="41"/>
  <c r="M183" i="41"/>
  <c r="N183" i="41"/>
  <c r="O183" i="41"/>
  <c r="M181" i="41"/>
  <c r="N181" i="41"/>
  <c r="O181" i="41"/>
  <c r="M180" i="41"/>
  <c r="N180" i="41"/>
  <c r="O180" i="41"/>
  <c r="M179" i="41"/>
  <c r="N179" i="41"/>
  <c r="O179" i="41"/>
  <c r="M178" i="41"/>
  <c r="N178" i="41"/>
  <c r="O178" i="41"/>
  <c r="M177" i="41"/>
  <c r="N177" i="41"/>
  <c r="O177" i="41"/>
  <c r="M176" i="41"/>
  <c r="N176" i="41"/>
  <c r="O176" i="41"/>
  <c r="M175" i="41"/>
  <c r="N175" i="41"/>
  <c r="O175" i="41"/>
  <c r="M174" i="41"/>
  <c r="N174" i="41"/>
  <c r="O174" i="41"/>
  <c r="M173" i="41"/>
  <c r="N173" i="41"/>
  <c r="O173" i="41"/>
  <c r="M172" i="41"/>
  <c r="N172" i="41"/>
  <c r="O172" i="41"/>
  <c r="M171" i="41"/>
  <c r="N171" i="41"/>
  <c r="O171" i="41"/>
  <c r="M170" i="41"/>
  <c r="N170" i="41"/>
  <c r="O170" i="41"/>
  <c r="M169" i="41"/>
  <c r="N169" i="41"/>
  <c r="O169" i="41"/>
  <c r="M167" i="41"/>
  <c r="N167" i="41"/>
  <c r="O167" i="41"/>
  <c r="M166" i="41"/>
  <c r="N166" i="41"/>
  <c r="O166" i="41"/>
  <c r="M165" i="41"/>
  <c r="N165" i="41"/>
  <c r="O165" i="41"/>
  <c r="M164" i="41"/>
  <c r="N164" i="41"/>
  <c r="O164" i="41"/>
  <c r="M163" i="41"/>
  <c r="N163" i="41"/>
  <c r="O163" i="41"/>
  <c r="M162" i="41"/>
  <c r="N162" i="41"/>
  <c r="O162" i="41"/>
  <c r="M161" i="41"/>
  <c r="N161" i="41"/>
  <c r="O161" i="41"/>
  <c r="M160" i="41"/>
  <c r="N160" i="41"/>
  <c r="O160" i="41"/>
  <c r="M159" i="41"/>
  <c r="N159" i="41"/>
  <c r="O159" i="41"/>
  <c r="M158" i="41"/>
  <c r="N158" i="41"/>
  <c r="O158" i="41"/>
  <c r="M155" i="41"/>
  <c r="N155" i="41"/>
  <c r="O155" i="41"/>
  <c r="M154" i="41"/>
  <c r="N154" i="41"/>
  <c r="O154" i="41"/>
  <c r="M153" i="41"/>
  <c r="N153" i="41"/>
  <c r="O153" i="41"/>
  <c r="M152" i="41"/>
  <c r="N152" i="41"/>
  <c r="O152" i="41"/>
  <c r="M151" i="41"/>
  <c r="N151" i="41"/>
  <c r="O151" i="41"/>
  <c r="M150" i="41"/>
  <c r="N150" i="41"/>
  <c r="O150" i="41"/>
  <c r="M149" i="41"/>
  <c r="N149" i="41"/>
  <c r="O149" i="41"/>
  <c r="M148" i="41"/>
  <c r="N148" i="41"/>
  <c r="O148" i="41"/>
  <c r="M147" i="41"/>
  <c r="N147" i="41"/>
  <c r="O147" i="41"/>
  <c r="M145" i="41"/>
  <c r="N145" i="41"/>
  <c r="O145" i="41"/>
  <c r="M144" i="41"/>
  <c r="N144" i="41"/>
  <c r="O144" i="41"/>
  <c r="M143" i="41"/>
  <c r="N143" i="41"/>
  <c r="O143" i="41"/>
  <c r="M142" i="41"/>
  <c r="N142" i="41"/>
  <c r="O142" i="41"/>
  <c r="M141" i="41"/>
  <c r="N141" i="41"/>
  <c r="O141" i="41"/>
  <c r="M140" i="41"/>
  <c r="N140" i="41"/>
  <c r="O140" i="41"/>
  <c r="M139" i="41"/>
  <c r="N139" i="41"/>
  <c r="O139" i="41"/>
  <c r="M138" i="41"/>
  <c r="N138" i="41"/>
  <c r="O138" i="41"/>
  <c r="M137" i="41"/>
  <c r="N137" i="41"/>
  <c r="O137" i="41"/>
  <c r="M135" i="41"/>
  <c r="N135" i="41"/>
  <c r="O135" i="41"/>
  <c r="M134" i="41"/>
  <c r="N134" i="41"/>
  <c r="O134" i="41"/>
  <c r="M133" i="41"/>
  <c r="N133" i="41"/>
  <c r="O133" i="41"/>
  <c r="M132" i="41"/>
  <c r="N132" i="41"/>
  <c r="O132" i="41"/>
  <c r="M131" i="41"/>
  <c r="N131" i="41"/>
  <c r="O131" i="41"/>
  <c r="M130" i="41"/>
  <c r="N130" i="41"/>
  <c r="O130" i="41"/>
  <c r="M129" i="41"/>
  <c r="N129" i="41"/>
  <c r="O129" i="41"/>
  <c r="M128" i="41"/>
  <c r="N128" i="41"/>
  <c r="O128" i="41"/>
  <c r="M127" i="41"/>
  <c r="N127" i="41"/>
  <c r="O127" i="41"/>
  <c r="M126" i="41"/>
  <c r="N126" i="41"/>
  <c r="O126" i="41"/>
  <c r="M125" i="41"/>
  <c r="N125" i="41"/>
  <c r="O125" i="41"/>
  <c r="M124" i="41"/>
  <c r="N124" i="41"/>
  <c r="O124" i="41"/>
  <c r="M121" i="41"/>
  <c r="N121" i="41"/>
  <c r="O121" i="41"/>
  <c r="M120" i="41"/>
  <c r="N120" i="41"/>
  <c r="O120" i="41"/>
  <c r="M119" i="41"/>
  <c r="N119" i="41"/>
  <c r="O119" i="41"/>
  <c r="M118" i="41"/>
  <c r="N118" i="41"/>
  <c r="O118" i="41"/>
  <c r="M117" i="41"/>
  <c r="N117" i="41"/>
  <c r="O117" i="41"/>
  <c r="M116" i="41"/>
  <c r="N116" i="41"/>
  <c r="O116" i="41"/>
  <c r="M115" i="41"/>
  <c r="N115" i="41"/>
  <c r="O115" i="41"/>
  <c r="M114" i="41"/>
  <c r="N114" i="41"/>
  <c r="O114" i="41"/>
  <c r="M113" i="41"/>
  <c r="N113" i="41"/>
  <c r="O113" i="41"/>
  <c r="M111" i="41"/>
  <c r="N111" i="41"/>
  <c r="O111" i="41"/>
  <c r="M110" i="41"/>
  <c r="N110" i="41"/>
  <c r="O110" i="41"/>
  <c r="M109" i="41"/>
  <c r="N109" i="41"/>
  <c r="O109" i="41"/>
  <c r="M108" i="41"/>
  <c r="N108" i="41"/>
  <c r="O108" i="41"/>
  <c r="M107" i="41"/>
  <c r="N107" i="41"/>
  <c r="O107" i="41"/>
  <c r="M106" i="41"/>
  <c r="N106" i="41"/>
  <c r="O106" i="41"/>
  <c r="M105" i="41"/>
  <c r="N105" i="41"/>
  <c r="O105" i="41"/>
  <c r="M104" i="41"/>
  <c r="N104" i="41"/>
  <c r="O104" i="41"/>
  <c r="M103" i="41"/>
  <c r="N103" i="41"/>
  <c r="O103" i="41"/>
  <c r="M102" i="41"/>
  <c r="N102" i="41"/>
  <c r="O102" i="41"/>
  <c r="M100" i="41"/>
  <c r="N100" i="41"/>
  <c r="O100" i="41"/>
  <c r="M99" i="41"/>
  <c r="N99" i="41"/>
  <c r="O99" i="41"/>
  <c r="M98" i="41"/>
  <c r="N98" i="41"/>
  <c r="O98" i="41"/>
  <c r="M97" i="41"/>
  <c r="N97" i="41"/>
  <c r="O97" i="41"/>
  <c r="M96" i="41"/>
  <c r="N96" i="41"/>
  <c r="O96" i="41"/>
  <c r="M95" i="41"/>
  <c r="N95" i="41"/>
  <c r="O95" i="41"/>
  <c r="M94" i="41"/>
  <c r="N94" i="41"/>
  <c r="O94" i="41"/>
  <c r="M93" i="41"/>
  <c r="N93" i="41"/>
  <c r="O93" i="41"/>
  <c r="M92" i="41"/>
  <c r="N92" i="41"/>
  <c r="O92" i="41"/>
  <c r="M91" i="41"/>
  <c r="N91" i="41"/>
  <c r="O91" i="41"/>
  <c r="M90" i="41"/>
  <c r="N90" i="41"/>
  <c r="O90" i="41"/>
  <c r="M89" i="41"/>
  <c r="N89" i="41"/>
  <c r="O89" i="41"/>
  <c r="M88" i="41"/>
  <c r="N88" i="41"/>
  <c r="O88" i="41"/>
  <c r="M87" i="41"/>
  <c r="N87" i="41"/>
  <c r="O87" i="41"/>
  <c r="M86" i="41"/>
  <c r="N86" i="41"/>
  <c r="O86" i="41"/>
  <c r="M84" i="41"/>
  <c r="N84" i="41"/>
  <c r="O84" i="41"/>
  <c r="M83" i="41"/>
  <c r="N83" i="41"/>
  <c r="O83" i="41"/>
  <c r="M82" i="41"/>
  <c r="N82" i="41"/>
  <c r="O82" i="41"/>
  <c r="M81" i="41"/>
  <c r="N81" i="41"/>
  <c r="O81" i="41"/>
  <c r="M80" i="41"/>
  <c r="N80" i="41"/>
  <c r="O80" i="41"/>
  <c r="M79" i="41"/>
  <c r="N79" i="41"/>
  <c r="O79" i="41"/>
  <c r="M78" i="41"/>
  <c r="N78" i="41"/>
  <c r="O78" i="41"/>
  <c r="M77" i="41"/>
  <c r="N77" i="41"/>
  <c r="O77" i="41"/>
  <c r="M76" i="41"/>
  <c r="N76" i="41"/>
  <c r="O76" i="41"/>
  <c r="M75" i="41"/>
  <c r="N75" i="41"/>
  <c r="O75" i="41"/>
  <c r="M74" i="41"/>
  <c r="N74" i="41"/>
  <c r="O74" i="41"/>
  <c r="M73" i="41"/>
  <c r="N73" i="41"/>
  <c r="O73" i="41"/>
  <c r="M72" i="41"/>
  <c r="N72" i="41"/>
  <c r="O72" i="41"/>
  <c r="M71" i="41"/>
  <c r="N71" i="41"/>
  <c r="O71" i="41"/>
  <c r="M69" i="41"/>
  <c r="N69" i="41"/>
  <c r="O69" i="41"/>
  <c r="M68" i="41"/>
  <c r="N68" i="41"/>
  <c r="O68" i="41"/>
  <c r="M67" i="41"/>
  <c r="N67" i="41"/>
  <c r="O67" i="41"/>
  <c r="M66" i="41"/>
  <c r="N66" i="41"/>
  <c r="O66" i="41"/>
  <c r="M65" i="41"/>
  <c r="N65" i="41"/>
  <c r="O65" i="41"/>
  <c r="M64" i="41"/>
  <c r="N64" i="41"/>
  <c r="O64" i="41"/>
  <c r="M63" i="41"/>
  <c r="N63" i="41"/>
  <c r="O63" i="41"/>
  <c r="M62" i="41"/>
  <c r="N62" i="41"/>
  <c r="O62" i="41"/>
  <c r="M61" i="41"/>
  <c r="N61" i="41"/>
  <c r="O61" i="41"/>
  <c r="M60" i="41"/>
  <c r="N60" i="41"/>
  <c r="O60" i="41"/>
  <c r="M59" i="41"/>
  <c r="N59" i="41"/>
  <c r="O59" i="41"/>
  <c r="M58" i="41"/>
  <c r="N58" i="41"/>
  <c r="O58" i="41"/>
  <c r="M57" i="41"/>
  <c r="N57" i="41"/>
  <c r="O57" i="41"/>
  <c r="M54" i="41"/>
  <c r="N54" i="41"/>
  <c r="O54" i="41"/>
  <c r="M53" i="41"/>
  <c r="N53" i="41"/>
  <c r="O53" i="41"/>
  <c r="M52" i="41"/>
  <c r="N52" i="41"/>
  <c r="O52" i="41"/>
  <c r="M51" i="41"/>
  <c r="N51" i="41"/>
  <c r="O51" i="41"/>
  <c r="M50" i="41"/>
  <c r="N50" i="41"/>
  <c r="O50" i="41"/>
  <c r="M49" i="41"/>
  <c r="N49" i="41"/>
  <c r="O49" i="41"/>
  <c r="M48" i="41"/>
  <c r="N48" i="41"/>
  <c r="O48" i="41"/>
  <c r="M47" i="41"/>
  <c r="N47" i="41"/>
  <c r="O47" i="41"/>
  <c r="M46" i="41"/>
  <c r="N46" i="41"/>
  <c r="O46" i="41"/>
  <c r="M45" i="41"/>
  <c r="N45" i="41"/>
  <c r="O45" i="41"/>
  <c r="M44" i="41"/>
  <c r="N44" i="41"/>
  <c r="O44" i="41"/>
  <c r="M43" i="41"/>
  <c r="N43" i="41"/>
  <c r="O43" i="41"/>
  <c r="M42" i="41"/>
  <c r="N42" i="41"/>
  <c r="O42" i="41"/>
  <c r="M40" i="41"/>
  <c r="N40" i="41"/>
  <c r="O40" i="41"/>
  <c r="M39" i="41"/>
  <c r="N39" i="41"/>
  <c r="O39" i="41"/>
  <c r="M38" i="41"/>
  <c r="N38" i="41"/>
  <c r="O38" i="41"/>
  <c r="M37" i="41"/>
  <c r="N37" i="41"/>
  <c r="O37" i="41"/>
  <c r="M36" i="41"/>
  <c r="N36" i="41"/>
  <c r="O36" i="41"/>
  <c r="M35" i="41"/>
  <c r="N35" i="41"/>
  <c r="O35" i="41"/>
  <c r="M34" i="41"/>
  <c r="N34" i="41"/>
  <c r="O34" i="41"/>
  <c r="M33" i="41"/>
  <c r="N33" i="41"/>
  <c r="O33" i="41"/>
  <c r="M32" i="41"/>
  <c r="N32" i="41"/>
  <c r="O32" i="41"/>
  <c r="M31" i="41"/>
  <c r="N31" i="41"/>
  <c r="O31" i="41"/>
  <c r="M30" i="41"/>
  <c r="N30" i="41"/>
  <c r="O30" i="41"/>
  <c r="M29" i="41"/>
  <c r="N29" i="41"/>
  <c r="O29" i="41"/>
  <c r="M28" i="41"/>
  <c r="N28" i="41"/>
  <c r="O28" i="41"/>
  <c r="M27" i="41"/>
  <c r="N27" i="41"/>
  <c r="O27" i="41"/>
  <c r="M26" i="41"/>
  <c r="N26" i="41"/>
  <c r="O26" i="41"/>
  <c r="M24" i="41"/>
  <c r="N24" i="41"/>
  <c r="O24" i="41"/>
  <c r="M23" i="41"/>
  <c r="N23" i="41"/>
  <c r="O23" i="41"/>
  <c r="M22" i="41"/>
  <c r="N22" i="41"/>
  <c r="O22" i="41"/>
  <c r="M21" i="41"/>
  <c r="N21" i="41"/>
  <c r="O21" i="41"/>
  <c r="M20" i="41"/>
  <c r="N20" i="41"/>
  <c r="O20" i="41"/>
  <c r="M19" i="41"/>
  <c r="N19" i="41"/>
  <c r="O19" i="41"/>
  <c r="M18" i="41"/>
  <c r="N18" i="41"/>
  <c r="O18" i="41"/>
  <c r="M17" i="41"/>
  <c r="N17" i="41"/>
  <c r="O17" i="41"/>
  <c r="M16" i="41"/>
  <c r="N16" i="41"/>
  <c r="O16" i="41"/>
  <c r="M15" i="41"/>
  <c r="N15" i="41"/>
  <c r="O15" i="41"/>
  <c r="M14" i="41"/>
  <c r="N14" i="41"/>
  <c r="O14" i="41"/>
  <c r="M13" i="41"/>
  <c r="N13" i="41"/>
  <c r="O13" i="41"/>
  <c r="M12" i="41"/>
  <c r="N12" i="41"/>
  <c r="O12" i="41"/>
  <c r="M11" i="41"/>
  <c r="N11" i="41"/>
  <c r="O11" i="41"/>
  <c r="M10" i="41"/>
  <c r="N10" i="41"/>
  <c r="O10" i="41"/>
  <c r="M9" i="41"/>
  <c r="N9" i="41"/>
  <c r="O9" i="41"/>
  <c r="M8" i="41"/>
  <c r="N8" i="41"/>
  <c r="O8" i="41"/>
  <c r="M7" i="41"/>
  <c r="N7" i="41"/>
  <c r="O7" i="41"/>
  <c r="M6" i="41"/>
  <c r="N6" i="41"/>
  <c r="O6" i="41"/>
  <c r="M5" i="41"/>
  <c r="N5" i="41"/>
  <c r="O5" i="41"/>
</calcChain>
</file>

<file path=xl/sharedStrings.xml><?xml version="1.0" encoding="utf-8"?>
<sst xmlns="http://schemas.openxmlformats.org/spreadsheetml/2006/main" count="1503" uniqueCount="519">
  <si>
    <t>刘东明</t>
  </si>
  <si>
    <t>372301198501190717</t>
  </si>
  <si>
    <t>肖延强</t>
  </si>
  <si>
    <t>372301198007101416</t>
  </si>
  <si>
    <t>封福壮</t>
  </si>
  <si>
    <t>372301197403111435</t>
  </si>
  <si>
    <t>索占峰</t>
  </si>
  <si>
    <t>372301196509270333</t>
  </si>
  <si>
    <t>侯林海</t>
  </si>
  <si>
    <t>37230119670526079X</t>
  </si>
  <si>
    <t>陈新柱</t>
  </si>
  <si>
    <t>372301196807240757</t>
  </si>
  <si>
    <t>王洪新</t>
  </si>
  <si>
    <t>372301196710081438</t>
  </si>
  <si>
    <t>孟凡新</t>
  </si>
  <si>
    <t>37230119741026101x</t>
  </si>
  <si>
    <t>刘涛</t>
  </si>
  <si>
    <t>372301197101291450</t>
  </si>
  <si>
    <t>2000.04</t>
  </si>
  <si>
    <t>苗本光</t>
  </si>
  <si>
    <t>372301196
705145433</t>
  </si>
  <si>
    <t>372324198104170012</t>
  </si>
  <si>
    <t>刘洪河</t>
  </si>
  <si>
    <t>孙希武</t>
  </si>
  <si>
    <t>372301196901140330</t>
  </si>
  <si>
    <t>赵光杰</t>
  </si>
  <si>
    <t>372301196708101452</t>
  </si>
  <si>
    <t>王卫东</t>
  </si>
  <si>
    <t>3723011963
0202547X</t>
  </si>
  <si>
    <t>张守凯</t>
  </si>
  <si>
    <t>372301196808204811</t>
  </si>
  <si>
    <t>杨长林</t>
  </si>
  <si>
    <t>372301197203140717</t>
  </si>
  <si>
    <t>372301197004160758</t>
  </si>
  <si>
    <t>张巍巍</t>
  </si>
  <si>
    <t>372301197201151439</t>
  </si>
  <si>
    <t>张同波</t>
  </si>
  <si>
    <t>372301196907220710</t>
  </si>
  <si>
    <t>李文远</t>
  </si>
  <si>
    <t>37230119710705101X</t>
  </si>
  <si>
    <t>孙大焕</t>
  </si>
  <si>
    <t>372301197005060038</t>
  </si>
  <si>
    <t>优秀士兵</t>
    <phoneticPr fontId="3" type="noConversion"/>
  </si>
  <si>
    <t>志愿兵</t>
    <phoneticPr fontId="3" type="noConversion"/>
  </si>
  <si>
    <t>三等功</t>
    <phoneticPr fontId="3" type="noConversion"/>
  </si>
  <si>
    <t>汉</t>
    <phoneticPr fontId="3" type="noConversion"/>
  </si>
  <si>
    <t>嘉奖</t>
    <phoneticPr fontId="3" type="noConversion"/>
  </si>
  <si>
    <t>1984.11</t>
    <phoneticPr fontId="3" type="noConversion"/>
  </si>
  <si>
    <t>1999.04</t>
    <phoneticPr fontId="3" type="noConversion"/>
  </si>
  <si>
    <t>宋立新</t>
    <phoneticPr fontId="3" type="noConversion"/>
  </si>
  <si>
    <t>男</t>
    <phoneticPr fontId="3" type="noConversion"/>
  </si>
  <si>
    <t>372301196704110730</t>
    <phoneticPr fontId="3" type="noConversion"/>
  </si>
  <si>
    <t>1985.11</t>
    <phoneticPr fontId="3" type="noConversion"/>
  </si>
  <si>
    <t>优秀士兵  因公八级</t>
    <phoneticPr fontId="3" type="noConversion"/>
  </si>
  <si>
    <t>初级士官</t>
    <phoneticPr fontId="3" type="noConversion"/>
  </si>
  <si>
    <t>1986.11</t>
    <phoneticPr fontId="3" type="noConversion"/>
  </si>
  <si>
    <t>转业士官</t>
    <phoneticPr fontId="3" type="noConversion"/>
  </si>
  <si>
    <t>1987.11</t>
    <phoneticPr fontId="3" type="noConversion"/>
  </si>
  <si>
    <t>2000.04</t>
    <phoneticPr fontId="3" type="noConversion"/>
  </si>
  <si>
    <t>李连文</t>
    <phoneticPr fontId="3" type="noConversion"/>
  </si>
  <si>
    <t>372301196811210331</t>
    <phoneticPr fontId="3" type="noConversion"/>
  </si>
  <si>
    <t>1999.10</t>
    <phoneticPr fontId="3" type="noConversion"/>
  </si>
  <si>
    <t>1997.12</t>
    <phoneticPr fontId="3" type="noConversion"/>
  </si>
  <si>
    <t>1999.12</t>
    <phoneticPr fontId="3" type="noConversion"/>
  </si>
  <si>
    <t>2000.12</t>
    <phoneticPr fontId="3" type="noConversion"/>
  </si>
  <si>
    <t>1998.12</t>
    <phoneticPr fontId="3" type="noConversion"/>
  </si>
  <si>
    <t>1996.12</t>
    <phoneticPr fontId="3" type="noConversion"/>
  </si>
  <si>
    <t>李会彬</t>
    <phoneticPr fontId="3" type="noConversion"/>
  </si>
  <si>
    <t>1991.12</t>
    <phoneticPr fontId="3" type="noConversion"/>
  </si>
  <si>
    <t>2002.04</t>
    <phoneticPr fontId="3" type="noConversion"/>
  </si>
  <si>
    <t>2003.04</t>
    <phoneticPr fontId="3" type="noConversion"/>
  </si>
  <si>
    <t>1990.12</t>
    <phoneticPr fontId="3" type="noConversion"/>
  </si>
  <si>
    <t>2004.04</t>
    <phoneticPr fontId="3" type="noConversion"/>
  </si>
  <si>
    <t>2003.12</t>
    <phoneticPr fontId="3" type="noConversion"/>
  </si>
  <si>
    <t>2005.12</t>
    <phoneticPr fontId="3" type="noConversion"/>
  </si>
  <si>
    <t>2006.04</t>
    <phoneticPr fontId="3" type="noConversion"/>
  </si>
  <si>
    <t>高占华</t>
    <phoneticPr fontId="3" type="noConversion"/>
  </si>
  <si>
    <t>372301198302043810</t>
    <phoneticPr fontId="3" type="noConversion"/>
  </si>
  <si>
    <t>2002.12</t>
    <phoneticPr fontId="3" type="noConversion"/>
  </si>
  <si>
    <t>2010.12</t>
    <phoneticPr fontId="3" type="noConversion"/>
  </si>
  <si>
    <t>2008.12</t>
    <phoneticPr fontId="3" type="noConversion"/>
  </si>
  <si>
    <t>2012.04</t>
    <phoneticPr fontId="3" type="noConversion"/>
  </si>
  <si>
    <t>2011.04</t>
    <phoneticPr fontId="3" type="noConversion"/>
  </si>
  <si>
    <t>2014.04</t>
    <phoneticPr fontId="3" type="noConversion"/>
  </si>
  <si>
    <t>2006.11</t>
    <phoneticPr fontId="3" type="noConversion"/>
  </si>
  <si>
    <t>2007.12</t>
    <phoneticPr fontId="3" type="noConversion"/>
  </si>
  <si>
    <t>1990.03</t>
    <phoneticPr fontId="3" type="noConversion"/>
  </si>
  <si>
    <t>2001.04</t>
    <phoneticPr fontId="3" type="noConversion"/>
  </si>
  <si>
    <t>2010.04</t>
    <phoneticPr fontId="3" type="noConversion"/>
  </si>
  <si>
    <t>1994.12</t>
    <phoneticPr fontId="3" type="noConversion"/>
  </si>
  <si>
    <t>2009.04</t>
    <phoneticPr fontId="3" type="noConversion"/>
  </si>
  <si>
    <t>2008.04</t>
    <phoneticPr fontId="3" type="noConversion"/>
  </si>
  <si>
    <t>2004.12</t>
    <phoneticPr fontId="3" type="noConversion"/>
  </si>
  <si>
    <t>2007.04</t>
    <phoneticPr fontId="3" type="noConversion"/>
  </si>
  <si>
    <t>1995.12</t>
    <phoneticPr fontId="3" type="noConversion"/>
  </si>
  <si>
    <t>刘荣杰</t>
    <phoneticPr fontId="3" type="noConversion"/>
  </si>
  <si>
    <t>372301197301135751</t>
    <phoneticPr fontId="3" type="noConversion"/>
  </si>
  <si>
    <t>1992.12</t>
    <phoneticPr fontId="3" type="noConversion"/>
  </si>
  <si>
    <t>王陆军</t>
    <phoneticPr fontId="3" type="noConversion"/>
  </si>
  <si>
    <t>372301197602053813</t>
    <phoneticPr fontId="3" type="noConversion"/>
  </si>
  <si>
    <t>1993.12</t>
    <phoneticPr fontId="3" type="noConversion"/>
  </si>
  <si>
    <t>邢圣杰</t>
    <phoneticPr fontId="3" type="noConversion"/>
  </si>
  <si>
    <t>372328197212193319</t>
    <phoneticPr fontId="3" type="noConversion"/>
  </si>
  <si>
    <t>蔡铁军</t>
    <phoneticPr fontId="3" type="noConversion"/>
  </si>
  <si>
    <t>372321197308142212</t>
    <phoneticPr fontId="3" type="noConversion"/>
  </si>
  <si>
    <t>毕波涛</t>
    <phoneticPr fontId="3" type="noConversion"/>
  </si>
  <si>
    <t>372301198402253831</t>
    <phoneticPr fontId="3" type="noConversion"/>
  </si>
  <si>
    <t>荣誉称号</t>
    <phoneticPr fontId="3" type="noConversion"/>
  </si>
  <si>
    <t>张希柱</t>
    <phoneticPr fontId="3" type="noConversion"/>
  </si>
  <si>
    <t>宋高杰</t>
    <phoneticPr fontId="3" type="noConversion"/>
  </si>
  <si>
    <t>372301197202170017</t>
    <phoneticPr fontId="3" type="noConversion"/>
  </si>
  <si>
    <t>刘吉新</t>
    <phoneticPr fontId="3" type="noConversion"/>
  </si>
  <si>
    <t>372301197403105115</t>
    <phoneticPr fontId="3" type="noConversion"/>
  </si>
  <si>
    <t>李新忠</t>
    <phoneticPr fontId="3" type="noConversion"/>
  </si>
  <si>
    <t>372301196810270332</t>
    <phoneticPr fontId="3" type="noConversion"/>
  </si>
  <si>
    <t>任建华</t>
    <phoneticPr fontId="3" type="noConversion"/>
  </si>
  <si>
    <t>37230119780805511X</t>
    <phoneticPr fontId="3" type="noConversion"/>
  </si>
  <si>
    <t>侯海卫</t>
    <phoneticPr fontId="3" type="noConversion"/>
  </si>
  <si>
    <t>邢曰强</t>
    <phoneticPr fontId="3" type="noConversion"/>
  </si>
  <si>
    <t>刘宝河</t>
    <phoneticPr fontId="3" type="noConversion"/>
  </si>
  <si>
    <t>王家歧</t>
    <phoneticPr fontId="3" type="noConversion"/>
  </si>
  <si>
    <t>372301196302204478</t>
    <phoneticPr fontId="3" type="noConversion"/>
  </si>
  <si>
    <t>王鲁滨</t>
    <phoneticPr fontId="3" type="noConversion"/>
  </si>
  <si>
    <t>37230119730223417X</t>
    <phoneticPr fontId="3" type="noConversion"/>
  </si>
  <si>
    <t>孙书全</t>
    <phoneticPr fontId="3" type="noConversion"/>
  </si>
  <si>
    <t>372301197611135132</t>
    <phoneticPr fontId="3" type="noConversion"/>
  </si>
  <si>
    <t>三等功  因公八级</t>
    <phoneticPr fontId="3" type="noConversion"/>
  </si>
  <si>
    <t>2014</t>
    <phoneticPr fontId="3" type="noConversion"/>
  </si>
  <si>
    <t>刘新国</t>
    <phoneticPr fontId="3" type="noConversion"/>
  </si>
  <si>
    <t>372301196612230719</t>
    <phoneticPr fontId="3" type="noConversion"/>
  </si>
  <si>
    <t>序号</t>
    <phoneticPr fontId="3" type="noConversion"/>
  </si>
  <si>
    <t>姓名</t>
    <phoneticPr fontId="3" type="noConversion"/>
  </si>
  <si>
    <t>性
别</t>
    <phoneticPr fontId="3" type="noConversion"/>
  </si>
  <si>
    <t>民
族</t>
    <phoneticPr fontId="3" type="noConversion"/>
  </si>
  <si>
    <t>身份证号</t>
    <phoneticPr fontId="3" type="noConversion"/>
  </si>
  <si>
    <t>奖励名称</t>
    <phoneticPr fontId="3" type="noConversion"/>
  </si>
  <si>
    <t>董爱民</t>
    <phoneticPr fontId="3" type="noConversion"/>
  </si>
  <si>
    <t>372301197103102414</t>
    <phoneticPr fontId="3" type="noConversion"/>
  </si>
  <si>
    <t>耿群明</t>
    <phoneticPr fontId="3" type="noConversion"/>
  </si>
  <si>
    <t>372301197105061417</t>
    <phoneticPr fontId="3" type="noConversion"/>
  </si>
  <si>
    <t>2001.03</t>
    <phoneticPr fontId="3" type="noConversion"/>
  </si>
  <si>
    <t>王曙光</t>
    <phoneticPr fontId="3" type="noConversion"/>
  </si>
  <si>
    <t>372301197104020779</t>
    <phoneticPr fontId="3" type="noConversion"/>
  </si>
  <si>
    <t>肖希军</t>
    <phoneticPr fontId="3" type="noConversion"/>
  </si>
  <si>
    <t>372301197204082918</t>
    <phoneticPr fontId="3" type="noConversion"/>
  </si>
  <si>
    <t>刘崇刚</t>
    <phoneticPr fontId="3" type="noConversion"/>
  </si>
  <si>
    <t>372301197203132450</t>
    <phoneticPr fontId="3" type="noConversion"/>
  </si>
  <si>
    <t>胡锡军</t>
    <phoneticPr fontId="3" type="noConversion"/>
  </si>
  <si>
    <t>37230119720903101X</t>
    <phoneticPr fontId="3" type="noConversion"/>
  </si>
  <si>
    <t>郑新吾</t>
    <phoneticPr fontId="3" type="noConversion"/>
  </si>
  <si>
    <t>372301197410150715</t>
    <phoneticPr fontId="3" type="noConversion"/>
  </si>
  <si>
    <t>刘国锋</t>
    <phoneticPr fontId="3" type="noConversion"/>
  </si>
  <si>
    <t>372301197503115716</t>
    <phoneticPr fontId="3" type="noConversion"/>
  </si>
  <si>
    <t>张新新</t>
    <phoneticPr fontId="3" type="noConversion"/>
  </si>
  <si>
    <t>37230119760410141X</t>
    <phoneticPr fontId="3" type="noConversion"/>
  </si>
  <si>
    <t>2005.08</t>
    <phoneticPr fontId="3" type="noConversion"/>
  </si>
  <si>
    <t>张海龙</t>
    <phoneticPr fontId="3" type="noConversion"/>
  </si>
  <si>
    <t>320322197711056811</t>
    <phoneticPr fontId="3" type="noConversion"/>
  </si>
  <si>
    <t>杜前卫</t>
    <phoneticPr fontId="3" type="noConversion"/>
  </si>
  <si>
    <t>372301198110115111</t>
    <phoneticPr fontId="3" type="noConversion"/>
  </si>
  <si>
    <t>侯林国</t>
    <phoneticPr fontId="3" type="noConversion"/>
  </si>
  <si>
    <t>372301197610032959</t>
    <phoneticPr fontId="3" type="noConversion"/>
  </si>
  <si>
    <t>孙树华</t>
    <phoneticPr fontId="3" type="noConversion"/>
  </si>
  <si>
    <t>370322197806244910</t>
    <phoneticPr fontId="3" type="noConversion"/>
  </si>
  <si>
    <t>王同德</t>
    <phoneticPr fontId="3" type="noConversion"/>
  </si>
  <si>
    <t>372301196512140310</t>
    <phoneticPr fontId="3" type="noConversion"/>
  </si>
  <si>
    <t>马泽林</t>
    <phoneticPr fontId="7" type="noConversion"/>
  </si>
  <si>
    <t>1983.11</t>
    <phoneticPr fontId="3" type="noConversion"/>
  </si>
  <si>
    <t>三等功  因公七级</t>
    <phoneticPr fontId="3" type="noConversion"/>
  </si>
  <si>
    <t>3723011966
04210718</t>
    <phoneticPr fontId="3" type="noConversion"/>
  </si>
  <si>
    <t>3723011967
10010779</t>
    <phoneticPr fontId="3" type="noConversion"/>
  </si>
  <si>
    <t>王增泉</t>
    <phoneticPr fontId="3" type="noConversion"/>
  </si>
  <si>
    <t>372301196702250334</t>
    <phoneticPr fontId="3" type="noConversion"/>
  </si>
  <si>
    <t>37230119660513143X</t>
    <phoneticPr fontId="3" type="noConversion"/>
  </si>
  <si>
    <t>1982.11</t>
    <phoneticPr fontId="3" type="noConversion"/>
  </si>
  <si>
    <t>1987.12</t>
    <phoneticPr fontId="3" type="noConversion"/>
  </si>
  <si>
    <t>2003.06</t>
    <phoneticPr fontId="3" type="noConversion"/>
  </si>
  <si>
    <t>372301197210072919</t>
    <phoneticPr fontId="3" type="noConversion"/>
  </si>
  <si>
    <t>2003.09</t>
    <phoneticPr fontId="3" type="noConversion"/>
  </si>
  <si>
    <t>3723011972
12125412</t>
    <phoneticPr fontId="3" type="noConversion"/>
  </si>
  <si>
    <t>2005.04</t>
    <phoneticPr fontId="6" type="noConversion"/>
  </si>
  <si>
    <t>优秀士兵  因公七级</t>
    <phoneticPr fontId="3" type="noConversion"/>
  </si>
  <si>
    <t xml:space="preserve">1990.03 </t>
    <phoneticPr fontId="3" type="noConversion"/>
  </si>
  <si>
    <t>37232519750217407X</t>
    <phoneticPr fontId="3" type="noConversion"/>
  </si>
  <si>
    <t>3723011975
07205436</t>
    <phoneticPr fontId="3" type="noConversion"/>
  </si>
  <si>
    <t>二等功</t>
    <phoneticPr fontId="3" type="noConversion"/>
  </si>
  <si>
    <t>优秀士官人才三等奖</t>
    <phoneticPr fontId="3" type="noConversion"/>
  </si>
  <si>
    <t>张光全</t>
    <phoneticPr fontId="3" type="noConversion"/>
  </si>
  <si>
    <t>372324197710132935</t>
    <phoneticPr fontId="3" type="noConversion"/>
  </si>
  <si>
    <t>3723011978
12125475</t>
    <phoneticPr fontId="3" type="noConversion"/>
  </si>
  <si>
    <t>3723011979
06285410</t>
    <phoneticPr fontId="3" type="noConversion"/>
  </si>
  <si>
    <t xml:space="preserve"> 优秀士官人才一等奖</t>
    <phoneticPr fontId="3" type="noConversion"/>
  </si>
  <si>
    <t>37232319781123001X</t>
    <phoneticPr fontId="3" type="noConversion"/>
  </si>
  <si>
    <t>优秀士官人才二等奖</t>
    <phoneticPr fontId="3" type="noConversion"/>
  </si>
  <si>
    <t>韩新利</t>
  </si>
  <si>
    <t>372301197312024416</t>
  </si>
  <si>
    <t>2002.04</t>
  </si>
  <si>
    <t>张国兴</t>
  </si>
  <si>
    <t>372301197010144412</t>
  </si>
  <si>
    <t>艾宪忠</t>
  </si>
  <si>
    <t>372301196904054411</t>
  </si>
  <si>
    <t>2001.04</t>
  </si>
  <si>
    <t>张新海</t>
  </si>
  <si>
    <t>372301196702122973</t>
  </si>
  <si>
    <t>王永庄</t>
  </si>
  <si>
    <t>372301196909230736</t>
  </si>
  <si>
    <t>372301198001135711</t>
  </si>
  <si>
    <t>马景林</t>
  </si>
  <si>
    <t>371602196909131414</t>
  </si>
  <si>
    <t>王爱民</t>
  </si>
  <si>
    <t>372301197301010799</t>
  </si>
  <si>
    <t>刘大彬</t>
  </si>
  <si>
    <t>372301197106041434</t>
  </si>
  <si>
    <t>郭立军</t>
  </si>
  <si>
    <t>372323197402230334</t>
  </si>
  <si>
    <t>牟海军</t>
  </si>
  <si>
    <t>入伍
时间</t>
    <phoneticPr fontId="3" type="noConversion"/>
  </si>
  <si>
    <t>退伍
时间</t>
    <phoneticPr fontId="3" type="noConversion"/>
  </si>
  <si>
    <t>1999.04</t>
  </si>
  <si>
    <t>付立田</t>
  </si>
  <si>
    <t>372301198207212911</t>
  </si>
  <si>
    <t>封美龙</t>
  </si>
  <si>
    <t>372301198902020735</t>
  </si>
  <si>
    <t>2014.12</t>
  </si>
  <si>
    <t>李志刚</t>
  </si>
  <si>
    <t>李中良</t>
  </si>
  <si>
    <t>372301198107241950</t>
  </si>
  <si>
    <t>李光辉</t>
  </si>
  <si>
    <t>372301198203023419</t>
  </si>
  <si>
    <t>苏红波</t>
  </si>
  <si>
    <t>372301198204152933</t>
  </si>
  <si>
    <t>刘风波</t>
  </si>
  <si>
    <t>372301197502031430</t>
  </si>
  <si>
    <t>于合义</t>
  </si>
  <si>
    <t>372301197501132934</t>
  </si>
  <si>
    <t>男</t>
  </si>
  <si>
    <t>汉</t>
  </si>
  <si>
    <t>37230119761110191X</t>
  </si>
  <si>
    <t>朱万月</t>
  </si>
  <si>
    <t>372301197505012411</t>
  </si>
  <si>
    <t>刘洪亮</t>
  </si>
  <si>
    <t>372301198302160718</t>
  </si>
  <si>
    <t>2004.11</t>
  </si>
  <si>
    <t>顾海波</t>
  </si>
  <si>
    <t>372301197001131433</t>
  </si>
  <si>
    <t>刘建勇</t>
  </si>
  <si>
    <t>372301197707075111</t>
  </si>
  <si>
    <t>李凤龙</t>
  </si>
  <si>
    <t>37232819760716271X</t>
  </si>
  <si>
    <t>韩洪庆</t>
  </si>
  <si>
    <t>372301197612262918</t>
  </si>
  <si>
    <t>372301197012240053</t>
  </si>
  <si>
    <t>刘敬涛</t>
  </si>
  <si>
    <t>372301197101203414</t>
  </si>
  <si>
    <t>孙魁杰</t>
  </si>
  <si>
    <t>张晓田</t>
  </si>
  <si>
    <t>37230119700208443X</t>
  </si>
  <si>
    <t>孙志刚</t>
  </si>
  <si>
    <t>372301197212165713</t>
  </si>
  <si>
    <t>周卫华</t>
  </si>
  <si>
    <t>372301197109094873</t>
  </si>
  <si>
    <t>2003.04</t>
  </si>
  <si>
    <t>马克伟</t>
  </si>
  <si>
    <t>372321197201044938</t>
  </si>
  <si>
    <t>刘学海</t>
  </si>
  <si>
    <t>372301197104145432</t>
  </si>
  <si>
    <t>李建堂</t>
  </si>
  <si>
    <t>李化文</t>
    <phoneticPr fontId="7" type="noConversion"/>
  </si>
  <si>
    <t>372323197711292117</t>
  </si>
  <si>
    <t>刘永波</t>
  </si>
  <si>
    <t>372301197505182939</t>
  </si>
  <si>
    <t>吴杰</t>
  </si>
  <si>
    <t>371323198108139613</t>
  </si>
  <si>
    <t>王江涛</t>
  </si>
  <si>
    <t>372301198210051418</t>
  </si>
  <si>
    <t>张立强</t>
  </si>
  <si>
    <t>372301197703264839</t>
  </si>
  <si>
    <t>陈福亮</t>
  </si>
  <si>
    <t>372301198202162919</t>
  </si>
  <si>
    <t>372325197109035233</t>
  </si>
  <si>
    <t>杜国强</t>
  </si>
  <si>
    <t>372301197003071518</t>
  </si>
  <si>
    <t>赵新军</t>
  </si>
  <si>
    <t>372301197212135119</t>
  </si>
  <si>
    <t>1990.12</t>
  </si>
  <si>
    <t>刘德滨</t>
  </si>
  <si>
    <t>372301197408065116</t>
  </si>
  <si>
    <t>丁殿国</t>
  </si>
  <si>
    <t>申建国</t>
  </si>
  <si>
    <t>372301196908230718</t>
  </si>
  <si>
    <t>徐延峰</t>
  </si>
  <si>
    <t>372301197905074419</t>
  </si>
  <si>
    <t>1997.12</t>
  </si>
  <si>
    <t>孙志强</t>
  </si>
  <si>
    <t>王中华</t>
  </si>
  <si>
    <t>372301198307242915</t>
  </si>
  <si>
    <t>372301197801023414</t>
  </si>
  <si>
    <t>张洪国</t>
  </si>
  <si>
    <t>372301197210281411</t>
  </si>
  <si>
    <t>马福利</t>
  </si>
  <si>
    <t>372301197007304438</t>
  </si>
  <si>
    <t>齐勇侠</t>
  </si>
  <si>
    <t>372301197207074112</t>
  </si>
  <si>
    <t>朱新忠</t>
  </si>
  <si>
    <t>372301197003202418</t>
  </si>
  <si>
    <t>张海涛</t>
  </si>
  <si>
    <t>372301197407101437</t>
  </si>
  <si>
    <t>韩东意</t>
  </si>
  <si>
    <t>372301197211092954</t>
  </si>
  <si>
    <t>刘春华</t>
  </si>
  <si>
    <t>372301196909192936</t>
  </si>
  <si>
    <t>张永明</t>
  </si>
  <si>
    <t>372301197301175710</t>
  </si>
  <si>
    <t>陈玉民</t>
  </si>
  <si>
    <t>372301197301164413</t>
  </si>
  <si>
    <t>薛玉东</t>
  </si>
  <si>
    <t>372301197212042932</t>
  </si>
  <si>
    <t>王成国</t>
  </si>
  <si>
    <t>372301197302235754</t>
  </si>
  <si>
    <t>372301196611070717</t>
  </si>
  <si>
    <t>吴俊杰</t>
  </si>
  <si>
    <t>372301196703190310</t>
  </si>
  <si>
    <t>1987.11</t>
  </si>
  <si>
    <t>高爱国</t>
  </si>
  <si>
    <t>372301197503292958</t>
  </si>
  <si>
    <t>372325197904224033</t>
  </si>
  <si>
    <t>阮维民</t>
  </si>
  <si>
    <t>372301197403172430</t>
  </si>
  <si>
    <t>崔振华</t>
  </si>
  <si>
    <t>李忠目</t>
  </si>
  <si>
    <t>372301197408100030</t>
  </si>
  <si>
    <t>褚秀国</t>
  </si>
  <si>
    <t>372301196712021455</t>
  </si>
  <si>
    <t>李清雪</t>
  </si>
  <si>
    <t>徐学生</t>
  </si>
  <si>
    <t>372301196604081434</t>
  </si>
  <si>
    <t>吕卫国</t>
  </si>
  <si>
    <t>刘永军</t>
  </si>
  <si>
    <t>任绍朋</t>
  </si>
  <si>
    <t>372301196709131418</t>
  </si>
  <si>
    <t>许立军</t>
  </si>
  <si>
    <t>372301196711204858</t>
  </si>
  <si>
    <t>戴续全</t>
  </si>
  <si>
    <t>372328197003201271</t>
  </si>
  <si>
    <t>2000.12</t>
  </si>
  <si>
    <t>2002.12</t>
  </si>
  <si>
    <t>1999.12</t>
  </si>
  <si>
    <t>2001.12</t>
  </si>
  <si>
    <t>辛曙峰</t>
  </si>
  <si>
    <t>372301197812143817</t>
  </si>
  <si>
    <t>1998.12</t>
  </si>
  <si>
    <t>2006.12</t>
  </si>
  <si>
    <t>2010.12</t>
  </si>
  <si>
    <t>任振伟</t>
  </si>
  <si>
    <t>372301198104260013</t>
  </si>
  <si>
    <t>杨涛</t>
  </si>
  <si>
    <t>372301198001133433</t>
  </si>
  <si>
    <t>1995.12</t>
  </si>
  <si>
    <t>2004.12</t>
  </si>
  <si>
    <t>冯玉增</t>
  </si>
  <si>
    <t>372301196704270750</t>
  </si>
  <si>
    <t>范延涛</t>
  </si>
  <si>
    <t>372301198010214139</t>
  </si>
  <si>
    <t>廉志武</t>
  </si>
  <si>
    <t>372301198112100730</t>
  </si>
  <si>
    <t>贾海滨</t>
  </si>
  <si>
    <t xml:space="preserve"> 男</t>
  </si>
  <si>
    <t>372301198111093831</t>
  </si>
  <si>
    <t>单宝海</t>
  </si>
  <si>
    <t>372301196610010798</t>
  </si>
  <si>
    <t>刘胜利</t>
  </si>
  <si>
    <t>372301196808230710</t>
  </si>
  <si>
    <t>李宪光</t>
  </si>
  <si>
    <t>372301196412100776</t>
  </si>
  <si>
    <t>兰财志</t>
  </si>
  <si>
    <t>372301196508093814</t>
  </si>
  <si>
    <t>李新利</t>
  </si>
  <si>
    <t>372301196706270738</t>
  </si>
  <si>
    <t>1994.12</t>
  </si>
  <si>
    <t>2005.12</t>
  </si>
  <si>
    <t>吕广林</t>
  </si>
  <si>
    <t>372301197505102919</t>
  </si>
  <si>
    <t>孙伟杰</t>
  </si>
  <si>
    <t>372301197804245717</t>
  </si>
  <si>
    <t>齐朝辉</t>
  </si>
  <si>
    <t>372301197404051032</t>
  </si>
  <si>
    <t>朱宝旭</t>
  </si>
  <si>
    <t>372323197404053618</t>
  </si>
  <si>
    <t>张宏亮</t>
  </si>
  <si>
    <t>372301197612135732</t>
  </si>
  <si>
    <t>许向科</t>
  </si>
  <si>
    <t>372301198007261014</t>
  </si>
  <si>
    <t>裴志强</t>
  </si>
  <si>
    <t>372301198209243412</t>
  </si>
  <si>
    <t>杨峰</t>
  </si>
  <si>
    <t>372325197912033237</t>
  </si>
  <si>
    <t>陈树行</t>
  </si>
  <si>
    <t>372301197606041414</t>
  </si>
  <si>
    <t>372301197411285435</t>
  </si>
  <si>
    <t>徐洪涛</t>
  </si>
  <si>
    <t>372325197810184018</t>
  </si>
  <si>
    <t>张磊</t>
  </si>
  <si>
    <t>372301197710280714</t>
  </si>
  <si>
    <t>2009.04</t>
  </si>
  <si>
    <t>苏大波</t>
  </si>
  <si>
    <t>372301197801021451</t>
  </si>
  <si>
    <t>崔立华</t>
  </si>
  <si>
    <t>372301197609264816</t>
  </si>
  <si>
    <t>于国栋</t>
  </si>
  <si>
    <t>372301197807032936</t>
  </si>
  <si>
    <t>372301197803191411</t>
  </si>
  <si>
    <t>张艳峰</t>
  </si>
  <si>
    <t>372301197905101413</t>
  </si>
  <si>
    <t>窦秀涛</t>
  </si>
  <si>
    <t>陈维利</t>
  </si>
  <si>
    <t>王俊月</t>
  </si>
  <si>
    <t>周立明</t>
  </si>
  <si>
    <t>372301196611222979</t>
  </si>
  <si>
    <t>1996.12</t>
  </si>
  <si>
    <t>372301197307034118</t>
  </si>
  <si>
    <t>1990.03</t>
  </si>
  <si>
    <t>1991.12</t>
  </si>
  <si>
    <t>转业士官</t>
  </si>
  <si>
    <t>1993.12</t>
  </si>
  <si>
    <t>初级士官</t>
  </si>
  <si>
    <t>1989.03</t>
  </si>
  <si>
    <t>1992.12</t>
  </si>
  <si>
    <t>嘉奖</t>
    <phoneticPr fontId="7" type="noConversion"/>
  </si>
  <si>
    <t>士兵
身份</t>
    <phoneticPr fontId="3" type="noConversion"/>
  </si>
  <si>
    <t>档案考
核分</t>
    <phoneticPr fontId="3" type="noConversion"/>
  </si>
  <si>
    <t>文化考
试分</t>
    <phoneticPr fontId="3" type="noConversion"/>
  </si>
  <si>
    <t>档案分
加权</t>
    <phoneticPr fontId="6" type="noConversion"/>
  </si>
  <si>
    <t>文化分
加权</t>
    <phoneticPr fontId="6" type="noConversion"/>
  </si>
  <si>
    <t>综合
成绩</t>
    <phoneticPr fontId="6" type="noConversion"/>
  </si>
  <si>
    <t>退伍
年度</t>
    <phoneticPr fontId="3" type="noConversion"/>
  </si>
  <si>
    <t>崔家荣</t>
    <phoneticPr fontId="3" type="noConversion"/>
  </si>
  <si>
    <t>1999年度  15人</t>
    <phoneticPr fontId="8" type="noConversion"/>
  </si>
  <si>
    <t>1998年度  20人</t>
    <phoneticPr fontId="8" type="noConversion"/>
  </si>
  <si>
    <t>2000年度  14人</t>
    <phoneticPr fontId="8" type="noConversion"/>
  </si>
  <si>
    <t>2001年度  13人</t>
    <phoneticPr fontId="8" type="noConversion"/>
  </si>
  <si>
    <t>2002年度  14人</t>
    <phoneticPr fontId="8" type="noConversion"/>
  </si>
  <si>
    <t>2003年度  15人</t>
    <phoneticPr fontId="8" type="noConversion"/>
  </si>
  <si>
    <t>2004年度  10人</t>
    <phoneticPr fontId="8" type="noConversion"/>
  </si>
  <si>
    <t>2005年度  10人</t>
    <phoneticPr fontId="8" type="noConversion"/>
  </si>
  <si>
    <t>2006年度  12人</t>
    <phoneticPr fontId="8" type="noConversion"/>
  </si>
  <si>
    <t>2007年度   9人</t>
    <phoneticPr fontId="8" type="noConversion"/>
  </si>
  <si>
    <t>2008年度  10人</t>
    <phoneticPr fontId="8" type="noConversion"/>
  </si>
  <si>
    <t>2009年度  10人</t>
    <phoneticPr fontId="8" type="noConversion"/>
  </si>
  <si>
    <t>2010年度  13人</t>
    <phoneticPr fontId="8" type="noConversion"/>
  </si>
  <si>
    <t>2011年度   6人</t>
    <phoneticPr fontId="8" type="noConversion"/>
  </si>
  <si>
    <t>2012年度   5人</t>
    <phoneticPr fontId="8" type="noConversion"/>
  </si>
  <si>
    <t>2013年度   3人</t>
    <phoneticPr fontId="8" type="noConversion"/>
  </si>
  <si>
    <t>2014年度   1人</t>
    <phoneticPr fontId="8" type="noConversion"/>
  </si>
  <si>
    <t>2015年度   1人</t>
    <phoneticPr fontId="8" type="noConversion"/>
  </si>
  <si>
    <t>滨城区关于对符合政府安置条件退役士兵参加事业
单位专项补录政审初审通过拟录取人员名单公示</t>
    <phoneticPr fontId="7" type="noConversion"/>
  </si>
  <si>
    <t>372301197507034817</t>
    <phoneticPr fontId="3" type="noConversion"/>
  </si>
  <si>
    <t>张松松</t>
    <phoneticPr fontId="3" type="noConversion"/>
  </si>
  <si>
    <t>372301198504203835</t>
    <phoneticPr fontId="3" type="noConversion"/>
  </si>
  <si>
    <t>臧少江</t>
    <phoneticPr fontId="3" type="noConversion"/>
  </si>
  <si>
    <t>370685198010094415</t>
    <phoneticPr fontId="3" type="noConversion"/>
  </si>
  <si>
    <t>侯立军</t>
    <phoneticPr fontId="3" type="noConversion"/>
  </si>
  <si>
    <t>372301197504124438</t>
    <phoneticPr fontId="3" type="noConversion"/>
  </si>
  <si>
    <t>林建海</t>
    <phoneticPr fontId="3" type="noConversion"/>
  </si>
  <si>
    <t>372301197902194415</t>
    <phoneticPr fontId="3" type="noConversion"/>
  </si>
  <si>
    <t>2005.04</t>
    <phoneticPr fontId="3" type="noConversion"/>
  </si>
  <si>
    <t>王延国</t>
    <phoneticPr fontId="3" type="noConversion"/>
  </si>
  <si>
    <t>372301197609074414</t>
    <phoneticPr fontId="3" type="noConversion"/>
  </si>
  <si>
    <t>2007.05</t>
    <phoneticPr fontId="3" type="noConversion"/>
  </si>
  <si>
    <t>林根堂</t>
    <phoneticPr fontId="3" type="noConversion"/>
  </si>
  <si>
    <t>372301197702204498</t>
    <phoneticPr fontId="3" type="noConversion"/>
  </si>
  <si>
    <t>刘建忠</t>
    <phoneticPr fontId="3" type="noConversion"/>
  </si>
  <si>
    <t>372301197805154411</t>
    <phoneticPr fontId="3" type="noConversion"/>
  </si>
  <si>
    <t>2013.04</t>
    <phoneticPr fontId="3" type="noConversion"/>
  </si>
  <si>
    <t>张建新</t>
    <phoneticPr fontId="3" type="noConversion"/>
  </si>
  <si>
    <t>372301197805084433</t>
    <phoneticPr fontId="3" type="noConversion"/>
  </si>
  <si>
    <t>万道峰</t>
    <phoneticPr fontId="3" type="noConversion"/>
  </si>
  <si>
    <t>372301198509234411</t>
    <phoneticPr fontId="3" type="noConversion"/>
  </si>
  <si>
    <t>2016.04</t>
    <phoneticPr fontId="3" type="noConversion"/>
  </si>
  <si>
    <t>邓学明</t>
    <phoneticPr fontId="3" type="noConversion"/>
  </si>
  <si>
    <t>372301197511174118</t>
    <phoneticPr fontId="3" type="noConversion"/>
  </si>
  <si>
    <t>李涛</t>
    <phoneticPr fontId="3" type="noConversion"/>
  </si>
  <si>
    <t>372301198208114117</t>
    <phoneticPr fontId="3" type="noConversion"/>
  </si>
  <si>
    <t>三等功  进藏</t>
    <phoneticPr fontId="3" type="noConversion"/>
  </si>
  <si>
    <t>纪海峰</t>
    <phoneticPr fontId="3" type="noConversion"/>
  </si>
  <si>
    <t>372301197605134416</t>
    <phoneticPr fontId="3" type="noConversion"/>
  </si>
  <si>
    <t>孟永涛</t>
    <phoneticPr fontId="3" type="noConversion"/>
  </si>
  <si>
    <t>372301198201034114</t>
    <phoneticPr fontId="3" type="noConversion"/>
  </si>
  <si>
    <t>2006</t>
    <phoneticPr fontId="3" type="noConversion"/>
  </si>
  <si>
    <t>2007</t>
    <phoneticPr fontId="3" type="noConversion"/>
  </si>
  <si>
    <t>2008</t>
    <phoneticPr fontId="3" type="noConversion"/>
  </si>
  <si>
    <t>孙剑峰</t>
    <phoneticPr fontId="3" type="noConversion"/>
  </si>
  <si>
    <t>2009</t>
    <phoneticPr fontId="3" type="noConversion"/>
  </si>
  <si>
    <t>2010</t>
    <phoneticPr fontId="3" type="noConversion"/>
  </si>
  <si>
    <t>2011</t>
    <phoneticPr fontId="3" type="noConversion"/>
  </si>
  <si>
    <t>2012</t>
    <phoneticPr fontId="3" type="noConversion"/>
  </si>
  <si>
    <t>2013</t>
    <phoneticPr fontId="3" type="noConversion"/>
  </si>
  <si>
    <t>1998</t>
    <phoneticPr fontId="3" type="noConversion"/>
  </si>
  <si>
    <t>1999</t>
    <phoneticPr fontId="3" type="noConversion"/>
  </si>
  <si>
    <t>2000</t>
    <phoneticPr fontId="3" type="noConversion"/>
  </si>
  <si>
    <t>2001</t>
    <phoneticPr fontId="3" type="noConversion"/>
  </si>
  <si>
    <t>2002</t>
    <phoneticPr fontId="3" type="noConversion"/>
  </si>
  <si>
    <t>2003</t>
    <phoneticPr fontId="3" type="noConversion"/>
  </si>
  <si>
    <t>2004</t>
    <phoneticPr fontId="3" type="noConversion"/>
  </si>
  <si>
    <t>2005</t>
    <phoneticPr fontId="3" type="noConversion"/>
  </si>
  <si>
    <t>372301197605215718</t>
    <phoneticPr fontId="3" type="noConversion"/>
  </si>
  <si>
    <t>1985.10</t>
    <phoneticPr fontId="3" type="noConversion"/>
  </si>
  <si>
    <t>2004.11</t>
    <phoneticPr fontId="3" type="noConversion"/>
  </si>
  <si>
    <t>1989.03</t>
    <phoneticPr fontId="3" type="noConversion"/>
  </si>
  <si>
    <t>周新江</t>
    <phoneticPr fontId="3" type="noConversion"/>
  </si>
  <si>
    <t>372321197401298510</t>
    <phoneticPr fontId="3" type="noConversion"/>
  </si>
  <si>
    <t>冯勇</t>
    <phoneticPr fontId="3" type="noConversion"/>
  </si>
  <si>
    <t>372323198002201854</t>
    <phoneticPr fontId="3" type="noConversion"/>
  </si>
  <si>
    <t>赵延军</t>
    <phoneticPr fontId="3" type="noConversion"/>
  </si>
  <si>
    <t>372301197609100459</t>
    <phoneticPr fontId="3" type="noConversion"/>
  </si>
  <si>
    <t>蔺岩德</t>
    <phoneticPr fontId="3" type="noConversion"/>
  </si>
  <si>
    <t>372325197705103212</t>
    <phoneticPr fontId="3" type="noConversion"/>
  </si>
  <si>
    <t>董磊</t>
    <phoneticPr fontId="3" type="noConversion"/>
  </si>
  <si>
    <t>372301198105060312</t>
    <phoneticPr fontId="3" type="noConversion"/>
  </si>
  <si>
    <t>单位：滨城区民政局         负责人：                    时间：2018年1月12日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</si>
</sst>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15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10" fillId="2" borderId="0" xfId="0" applyFont="1" applyFill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 shrinkToFit="1"/>
    </xf>
    <xf numFmtId="177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49" fontId="10" fillId="2" borderId="1" xfId="27" applyNumberFormat="1" applyFont="1" applyFill="1" applyBorder="1" applyAlignment="1">
      <alignment horizontal="center" vertical="center" shrinkToFit="1"/>
    </xf>
    <xf numFmtId="0" fontId="10" fillId="2" borderId="1" xfId="27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10" fillId="2" borderId="1" xfId="18" applyNumberFormat="1" applyFont="1" applyFill="1" applyBorder="1" applyAlignment="1">
      <alignment horizontal="center" vertical="center" shrinkToFit="1"/>
    </xf>
    <xf numFmtId="49" fontId="10" fillId="2" borderId="1" xfId="0" quotePrefix="1" applyNumberFormat="1" applyFont="1" applyFill="1" applyBorder="1" applyAlignment="1">
      <alignment horizontal="center" vertical="center" shrinkToFit="1"/>
    </xf>
    <xf numFmtId="49" fontId="10" fillId="2" borderId="1" xfId="3" applyNumberFormat="1" applyFont="1" applyFill="1" applyBorder="1" applyAlignment="1">
      <alignment horizontal="center" vertical="center" shrinkToFit="1"/>
    </xf>
    <xf numFmtId="0" fontId="10" fillId="2" borderId="1" xfId="3" applyFont="1" applyFill="1" applyBorder="1" applyAlignment="1">
      <alignment horizontal="center" vertical="center" shrinkToFit="1"/>
    </xf>
    <xf numFmtId="0" fontId="10" fillId="2" borderId="1" xfId="18" applyFont="1" applyFill="1" applyBorder="1" applyAlignment="1">
      <alignment horizontal="center" vertical="center" shrinkToFit="1"/>
    </xf>
    <xf numFmtId="49" fontId="10" fillId="2" borderId="1" xfId="22" applyNumberFormat="1" applyFont="1" applyFill="1" applyBorder="1" applyAlignment="1">
      <alignment horizontal="center" vertical="center" shrinkToFit="1"/>
    </xf>
    <xf numFmtId="49" fontId="10" fillId="2" borderId="1" xfId="25" applyNumberFormat="1" applyFont="1" applyFill="1" applyBorder="1" applyAlignment="1">
      <alignment horizontal="center" vertical="center" shrinkToFit="1"/>
    </xf>
    <xf numFmtId="0" fontId="10" fillId="2" borderId="1" xfId="27" quotePrefix="1" applyFont="1" applyFill="1" applyBorder="1" applyAlignment="1">
      <alignment horizontal="center" vertical="center" shrinkToFit="1"/>
    </xf>
    <xf numFmtId="0" fontId="10" fillId="2" borderId="1" xfId="12" applyFont="1" applyFill="1" applyBorder="1" applyAlignment="1">
      <alignment horizontal="center" vertical="center" shrinkToFit="1"/>
    </xf>
    <xf numFmtId="49" fontId="10" fillId="2" borderId="1" xfId="12" applyNumberFormat="1" applyFont="1" applyFill="1" applyBorder="1" applyAlignment="1">
      <alignment horizontal="center" vertical="center" shrinkToFit="1"/>
    </xf>
    <xf numFmtId="0" fontId="10" fillId="2" borderId="1" xfId="2" applyFont="1" applyFill="1" applyBorder="1" applyAlignment="1">
      <alignment horizontal="center" vertical="center" shrinkToFit="1"/>
    </xf>
    <xf numFmtId="0" fontId="10" fillId="2" borderId="1" xfId="25" applyFont="1" applyFill="1" applyBorder="1" applyAlignment="1">
      <alignment horizontal="center" vertical="center" shrinkToFit="1"/>
    </xf>
    <xf numFmtId="0" fontId="10" fillId="2" borderId="1" xfId="22" applyFont="1" applyFill="1" applyBorder="1" applyAlignment="1">
      <alignment horizontal="center" vertical="center" shrinkToFit="1"/>
    </xf>
    <xf numFmtId="49" fontId="10" fillId="2" borderId="1" xfId="19" applyNumberFormat="1" applyFont="1" applyFill="1" applyBorder="1" applyAlignment="1">
      <alignment horizontal="center" vertical="center" shrinkToFit="1"/>
    </xf>
    <xf numFmtId="0" fontId="10" fillId="2" borderId="1" xfId="19" applyFont="1" applyFill="1" applyBorder="1" applyAlignment="1">
      <alignment horizontal="center" vertical="center" shrinkToFit="1"/>
    </xf>
    <xf numFmtId="49" fontId="10" fillId="2" borderId="1" xfId="20" applyNumberFormat="1" applyFont="1" applyFill="1" applyBorder="1" applyAlignment="1">
      <alignment horizontal="center" vertical="center" shrinkToFit="1"/>
    </xf>
    <xf numFmtId="49" fontId="10" fillId="2" borderId="1" xfId="21" applyNumberFormat="1" applyFont="1" applyFill="1" applyBorder="1" applyAlignment="1">
      <alignment horizontal="center" vertical="center" shrinkToFit="1"/>
    </xf>
    <xf numFmtId="49" fontId="10" fillId="2" borderId="1" xfId="47" applyNumberFormat="1" applyFont="1" applyFill="1" applyBorder="1" applyAlignment="1">
      <alignment horizontal="center" vertical="center" shrinkToFit="1"/>
    </xf>
    <xf numFmtId="0" fontId="10" fillId="2" borderId="1" xfId="27" applyNumberFormat="1" applyFont="1" applyFill="1" applyBorder="1" applyAlignment="1">
      <alignment horizontal="center" vertical="center" shrinkToFit="1"/>
    </xf>
    <xf numFmtId="0" fontId="10" fillId="2" borderId="2" xfId="27" applyFont="1" applyFill="1" applyBorder="1" applyAlignment="1">
      <alignment horizontal="center" vertical="center" shrinkToFit="1"/>
    </xf>
    <xf numFmtId="49" fontId="10" fillId="2" borderId="2" xfId="27" applyNumberFormat="1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49" fontId="10" fillId="2" borderId="3" xfId="0" applyNumberFormat="1" applyFont="1" applyFill="1" applyBorder="1" applyAlignment="1">
      <alignment horizontal="center" vertical="center" shrinkToFit="1"/>
    </xf>
    <xf numFmtId="0" fontId="10" fillId="2" borderId="1" xfId="40" applyFont="1" applyFill="1" applyBorder="1" applyAlignment="1">
      <alignment horizontal="center" vertical="center" shrinkToFit="1"/>
    </xf>
    <xf numFmtId="49" fontId="10" fillId="2" borderId="1" xfId="36" applyNumberFormat="1" applyFont="1" applyFill="1" applyBorder="1" applyAlignment="1">
      <alignment horizontal="center" vertical="center" shrinkToFit="1"/>
    </xf>
    <xf numFmtId="0" fontId="10" fillId="2" borderId="1" xfId="26" applyFont="1" applyFill="1" applyBorder="1" applyAlignment="1">
      <alignment horizontal="center" vertical="center" shrinkToFit="1"/>
    </xf>
    <xf numFmtId="49" fontId="10" fillId="2" borderId="1" xfId="7" applyNumberFormat="1" applyFont="1" applyFill="1" applyBorder="1" applyAlignment="1">
      <alignment horizontal="center" vertical="center" shrinkToFit="1"/>
    </xf>
    <xf numFmtId="49" fontId="10" fillId="2" borderId="1" xfId="4" applyNumberFormat="1" applyFont="1" applyFill="1" applyBorder="1" applyAlignment="1">
      <alignment horizontal="center" vertical="center" shrinkToFit="1"/>
    </xf>
    <xf numFmtId="0" fontId="10" fillId="2" borderId="1" xfId="23" applyFont="1" applyFill="1" applyBorder="1" applyAlignment="1">
      <alignment horizontal="center" vertical="center" shrinkToFit="1"/>
    </xf>
    <xf numFmtId="0" fontId="10" fillId="2" borderId="1" xfId="13" applyFont="1" applyFill="1" applyBorder="1" applyAlignment="1">
      <alignment horizontal="center" vertical="center" shrinkToFit="1"/>
    </xf>
    <xf numFmtId="0" fontId="10" fillId="2" borderId="1" xfId="24" applyFont="1" applyFill="1" applyBorder="1" applyAlignment="1">
      <alignment horizontal="center" vertical="center" shrinkToFit="1"/>
    </xf>
    <xf numFmtId="49" fontId="10" fillId="2" borderId="1" xfId="24" applyNumberFormat="1" applyFont="1" applyFill="1" applyBorder="1" applyAlignment="1">
      <alignment horizontal="center" vertical="center" shrinkToFit="1"/>
    </xf>
    <xf numFmtId="49" fontId="10" fillId="2" borderId="1" xfId="13" applyNumberFormat="1" applyFont="1" applyFill="1" applyBorder="1" applyAlignment="1">
      <alignment horizontal="center" vertical="center" shrinkToFit="1"/>
    </xf>
    <xf numFmtId="0" fontId="10" fillId="2" borderId="1" xfId="5" applyFont="1" applyFill="1" applyBorder="1" applyAlignment="1">
      <alignment horizontal="center" vertical="center" shrinkToFit="1"/>
    </xf>
    <xf numFmtId="49" fontId="10" fillId="2" borderId="1" xfId="5" applyNumberFormat="1" applyFont="1" applyFill="1" applyBorder="1" applyAlignment="1">
      <alignment horizontal="center" vertical="center" shrinkToFit="1"/>
    </xf>
    <xf numFmtId="49" fontId="10" fillId="2" borderId="1" xfId="40" applyNumberFormat="1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left" vertical="center" wrapText="1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0" fillId="2" borderId="1" xfId="28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常规 10" xfId="1"/>
    <cellStyle name="常规 10 2 2 2" xfId="2"/>
    <cellStyle name="常规 10 2 2 3" xfId="3"/>
    <cellStyle name="常规 10 2 2 4" xfId="4"/>
    <cellStyle name="常规 10 2 2 5" xfId="5"/>
    <cellStyle name="常规 10 2 7" xfId="6"/>
    <cellStyle name="常规 10 4" xfId="7"/>
    <cellStyle name="常规 10 5" xfId="8"/>
    <cellStyle name="常规 10 6" xfId="9"/>
    <cellStyle name="常规 10 8" xfId="10"/>
    <cellStyle name="常规 11" xfId="11"/>
    <cellStyle name="常规 11 3 3" xfId="12"/>
    <cellStyle name="常规 11 3 5" xfId="13"/>
    <cellStyle name="常规 13" xfId="14"/>
    <cellStyle name="常规 13 4" xfId="15"/>
    <cellStyle name="常规 13 6" xfId="16"/>
    <cellStyle name="常规 16" xfId="17"/>
    <cellStyle name="常规 2" xfId="18"/>
    <cellStyle name="常规 2 2" xfId="19"/>
    <cellStyle name="常规 2 2 2 2 2 2 2 3" xfId="20"/>
    <cellStyle name="常规 2 3 3 2 2 2 3" xfId="21"/>
    <cellStyle name="常规 3" xfId="22"/>
    <cellStyle name="常规 3 10" xfId="23"/>
    <cellStyle name="常规 3 11" xfId="24"/>
    <cellStyle name="常规 3 2 2 2 2 2 2 3" xfId="25"/>
    <cellStyle name="常规 3 2 2 2 2 2 2 4" xfId="26"/>
    <cellStyle name="常规 4" xfId="27"/>
    <cellStyle name="常规 4 16" xfId="28"/>
    <cellStyle name="常规 4 25" xfId="29"/>
    <cellStyle name="常规 4 29" xfId="30"/>
    <cellStyle name="常规 4 3 8" xfId="31"/>
    <cellStyle name="常规 4 30" xfId="32"/>
    <cellStyle name="常规 4 31" xfId="33"/>
    <cellStyle name="常规 4 38" xfId="34"/>
    <cellStyle name="常规 4 39" xfId="35"/>
    <cellStyle name="常规 4 43 2" xfId="36"/>
    <cellStyle name="常规 4 44" xfId="37"/>
    <cellStyle name="常规 4 45" xfId="38"/>
    <cellStyle name="常规 4 46" xfId="39"/>
    <cellStyle name="常规 5" xfId="40"/>
    <cellStyle name="常规 5 11" xfId="41"/>
    <cellStyle name="常规 5 12" xfId="42"/>
    <cellStyle name="常规 5 13" xfId="43"/>
    <cellStyle name="常规 5 14" xfId="44"/>
    <cellStyle name="常规 5 15" xfId="45"/>
    <cellStyle name="常规 5 16" xfId="46"/>
    <cellStyle name="常规 5 2 2 2 2 3" xfId="47"/>
    <cellStyle name="常规 5 5" xfId="48"/>
    <cellStyle name="常规 8 2 3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workbookViewId="0">
      <selection activeCell="A43" sqref="A1:XFD1048576"/>
    </sheetView>
  </sheetViews>
  <sheetFormatPr defaultRowHeight="20.100000000000001" customHeight="1" x14ac:dyDescent="0.15"/>
  <cols>
    <col min="1" max="1" width="3.875" style="1" customWidth="1"/>
    <col min="2" max="2" width="5.625" style="1" customWidth="1"/>
    <col min="3" max="3" width="7.5" style="1" customWidth="1"/>
    <col min="4" max="4" width="3.125" style="1" customWidth="1"/>
    <col min="5" max="5" width="3" style="1" customWidth="1"/>
    <col min="6" max="6" width="15.375" style="1" customWidth="1"/>
    <col min="7" max="8" width="8" style="1" customWidth="1"/>
    <col min="9" max="9" width="7" style="1" customWidth="1"/>
    <col min="10" max="10" width="7.75" style="1" customWidth="1"/>
    <col min="11" max="12" width="5.875" style="1" customWidth="1"/>
    <col min="13" max="13" width="6.125" style="1" customWidth="1"/>
    <col min="14" max="14" width="6.25" style="1" customWidth="1"/>
    <col min="15" max="15" width="5.625" style="1" customWidth="1"/>
    <col min="16" max="16384" width="9" style="1"/>
  </cols>
  <sheetData>
    <row r="1" spans="1:15" ht="66.75" customHeight="1" thickBot="1" x14ac:dyDescent="0.2">
      <c r="A1" s="49" t="s">
        <v>454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3.75" customHeight="1" thickTop="1" x14ac:dyDescent="0.15">
      <c r="A2" s="50" t="s">
        <v>518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3.75" customHeight="1" x14ac:dyDescent="0.15">
      <c r="A3" s="2" t="s">
        <v>130</v>
      </c>
      <c r="B3" s="3" t="s">
        <v>434</v>
      </c>
      <c r="C3" s="2" t="s">
        <v>131</v>
      </c>
      <c r="D3" s="3" t="s">
        <v>132</v>
      </c>
      <c r="E3" s="3" t="s">
        <v>133</v>
      </c>
      <c r="F3" s="2" t="s">
        <v>134</v>
      </c>
      <c r="G3" s="3" t="s">
        <v>216</v>
      </c>
      <c r="H3" s="3" t="s">
        <v>217</v>
      </c>
      <c r="I3" s="3" t="s">
        <v>428</v>
      </c>
      <c r="J3" s="2" t="s">
        <v>135</v>
      </c>
      <c r="K3" s="4" t="s">
        <v>429</v>
      </c>
      <c r="L3" s="4" t="s">
        <v>430</v>
      </c>
      <c r="M3" s="4" t="s">
        <v>431</v>
      </c>
      <c r="N3" s="4" t="s">
        <v>432</v>
      </c>
      <c r="O3" s="4" t="s">
        <v>433</v>
      </c>
    </row>
    <row r="4" spans="1:15" ht="20.100000000000001" customHeight="1" x14ac:dyDescent="0.15">
      <c r="A4" s="51" t="s">
        <v>437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ht="20.100000000000001" customHeight="1" x14ac:dyDescent="0.15">
      <c r="A5" s="5">
        <v>1</v>
      </c>
      <c r="B5" s="5">
        <v>1998</v>
      </c>
      <c r="C5" s="5" t="s">
        <v>267</v>
      </c>
      <c r="D5" s="5" t="s">
        <v>235</v>
      </c>
      <c r="E5" s="5" t="s">
        <v>45</v>
      </c>
      <c r="F5" s="6" t="s">
        <v>369</v>
      </c>
      <c r="G5" s="6" t="s">
        <v>47</v>
      </c>
      <c r="H5" s="6" t="s">
        <v>218</v>
      </c>
      <c r="I5" s="5" t="s">
        <v>43</v>
      </c>
      <c r="J5" s="5" t="s">
        <v>44</v>
      </c>
      <c r="K5" s="5">
        <v>80</v>
      </c>
      <c r="L5" s="7">
        <v>44.5</v>
      </c>
      <c r="M5" s="8">
        <f t="shared" ref="M5:M24" si="0">100/85*0.7*K5</f>
        <v>65.882352941176464</v>
      </c>
      <c r="N5" s="8">
        <f t="shared" ref="N5:N24" si="1">L5*0.3</f>
        <v>13.35</v>
      </c>
      <c r="O5" s="8">
        <f t="shared" ref="O5:O24" si="2">M5+N5</f>
        <v>79.232352941176458</v>
      </c>
    </row>
    <row r="6" spans="1:15" ht="20.100000000000001" customHeight="1" x14ac:dyDescent="0.15">
      <c r="A6" s="5">
        <v>2</v>
      </c>
      <c r="B6" s="5">
        <v>1998</v>
      </c>
      <c r="C6" s="5" t="s">
        <v>128</v>
      </c>
      <c r="D6" s="5" t="s">
        <v>50</v>
      </c>
      <c r="E6" s="5" t="s">
        <v>45</v>
      </c>
      <c r="F6" s="6" t="s">
        <v>129</v>
      </c>
      <c r="G6" s="6" t="s">
        <v>55</v>
      </c>
      <c r="H6" s="6" t="s">
        <v>48</v>
      </c>
      <c r="I6" s="5" t="s">
        <v>43</v>
      </c>
      <c r="J6" s="5" t="s">
        <v>44</v>
      </c>
      <c r="K6" s="5">
        <v>70</v>
      </c>
      <c r="L6" s="7">
        <v>69.8</v>
      </c>
      <c r="M6" s="8">
        <f t="shared" si="0"/>
        <v>57.647058823529406</v>
      </c>
      <c r="N6" s="8">
        <f t="shared" si="1"/>
        <v>20.939999999999998</v>
      </c>
      <c r="O6" s="8">
        <f t="shared" si="2"/>
        <v>78.587058823529404</v>
      </c>
    </row>
    <row r="7" spans="1:15" ht="20.100000000000001" customHeight="1" x14ac:dyDescent="0.15">
      <c r="A7" s="5">
        <v>3</v>
      </c>
      <c r="B7" s="5">
        <v>1998</v>
      </c>
      <c r="C7" s="5" t="s">
        <v>416</v>
      </c>
      <c r="D7" s="5" t="s">
        <v>235</v>
      </c>
      <c r="E7" s="5" t="s">
        <v>45</v>
      </c>
      <c r="F7" s="6" t="s">
        <v>417</v>
      </c>
      <c r="G7" s="6" t="s">
        <v>505</v>
      </c>
      <c r="H7" s="6" t="s">
        <v>218</v>
      </c>
      <c r="I7" s="5" t="s">
        <v>43</v>
      </c>
      <c r="J7" s="5" t="s">
        <v>44</v>
      </c>
      <c r="K7" s="5">
        <v>75</v>
      </c>
      <c r="L7" s="7">
        <v>55.2</v>
      </c>
      <c r="M7" s="8">
        <f t="shared" si="0"/>
        <v>61.764705882352935</v>
      </c>
      <c r="N7" s="8">
        <f t="shared" si="1"/>
        <v>16.559999999999999</v>
      </c>
      <c r="O7" s="8">
        <f t="shared" si="2"/>
        <v>78.32470588235293</v>
      </c>
    </row>
    <row r="8" spans="1:15" ht="20.100000000000001" customHeight="1" x14ac:dyDescent="0.15">
      <c r="A8" s="5">
        <v>4</v>
      </c>
      <c r="B8" s="5" t="s">
        <v>496</v>
      </c>
      <c r="C8" s="5" t="s">
        <v>166</v>
      </c>
      <c r="D8" s="5" t="s">
        <v>235</v>
      </c>
      <c r="E8" s="5" t="s">
        <v>45</v>
      </c>
      <c r="F8" s="6" t="s">
        <v>319</v>
      </c>
      <c r="G8" s="6" t="s">
        <v>52</v>
      </c>
      <c r="H8" s="6" t="s">
        <v>48</v>
      </c>
      <c r="I8" s="5" t="s">
        <v>43</v>
      </c>
      <c r="J8" s="5" t="s">
        <v>44</v>
      </c>
      <c r="K8" s="5">
        <v>75</v>
      </c>
      <c r="L8" s="7">
        <v>54.3</v>
      </c>
      <c r="M8" s="8">
        <f t="shared" si="0"/>
        <v>61.764705882352935</v>
      </c>
      <c r="N8" s="8">
        <f t="shared" si="1"/>
        <v>16.29</v>
      </c>
      <c r="O8" s="8">
        <f t="shared" si="2"/>
        <v>78.054705882352934</v>
      </c>
    </row>
    <row r="9" spans="1:15" ht="20.100000000000001" customHeight="1" x14ac:dyDescent="0.15">
      <c r="A9" s="5">
        <v>5</v>
      </c>
      <c r="B9" s="5">
        <v>1998</v>
      </c>
      <c r="C9" s="5" t="s">
        <v>372</v>
      </c>
      <c r="D9" s="5" t="s">
        <v>235</v>
      </c>
      <c r="E9" s="5" t="s">
        <v>45</v>
      </c>
      <c r="F9" s="6" t="s">
        <v>373</v>
      </c>
      <c r="G9" s="6" t="s">
        <v>167</v>
      </c>
      <c r="H9" s="6" t="s">
        <v>48</v>
      </c>
      <c r="I9" s="5" t="s">
        <v>43</v>
      </c>
      <c r="J9" s="5" t="s">
        <v>44</v>
      </c>
      <c r="K9" s="5">
        <v>85</v>
      </c>
      <c r="L9" s="7">
        <v>24.5</v>
      </c>
      <c r="M9" s="8">
        <f t="shared" si="0"/>
        <v>70</v>
      </c>
      <c r="N9" s="8">
        <f t="shared" si="1"/>
        <v>7.35</v>
      </c>
      <c r="O9" s="8">
        <f t="shared" si="2"/>
        <v>77.349999999999994</v>
      </c>
    </row>
    <row r="10" spans="1:15" ht="20.100000000000001" customHeight="1" x14ac:dyDescent="0.15">
      <c r="A10" s="5">
        <v>6</v>
      </c>
      <c r="B10" s="5" t="s">
        <v>496</v>
      </c>
      <c r="C10" s="5" t="s">
        <v>6</v>
      </c>
      <c r="D10" s="5" t="s">
        <v>235</v>
      </c>
      <c r="E10" s="5" t="s">
        <v>45</v>
      </c>
      <c r="F10" s="6" t="s">
        <v>7</v>
      </c>
      <c r="G10" s="6" t="s">
        <v>52</v>
      </c>
      <c r="H10" s="6" t="s">
        <v>218</v>
      </c>
      <c r="I10" s="5" t="s">
        <v>43</v>
      </c>
      <c r="J10" s="5" t="s">
        <v>44</v>
      </c>
      <c r="K10" s="5">
        <v>75</v>
      </c>
      <c r="L10" s="7">
        <v>49.2</v>
      </c>
      <c r="M10" s="8">
        <f t="shared" si="0"/>
        <v>61.764705882352935</v>
      </c>
      <c r="N10" s="8">
        <f t="shared" si="1"/>
        <v>14.76</v>
      </c>
      <c r="O10" s="8">
        <f t="shared" si="2"/>
        <v>76.524705882352933</v>
      </c>
    </row>
    <row r="11" spans="1:15" ht="20.100000000000001" customHeight="1" x14ac:dyDescent="0.15">
      <c r="A11" s="5">
        <v>7</v>
      </c>
      <c r="B11" s="5">
        <v>1998</v>
      </c>
      <c r="C11" s="5" t="s">
        <v>164</v>
      </c>
      <c r="D11" s="5" t="s">
        <v>50</v>
      </c>
      <c r="E11" s="5" t="s">
        <v>45</v>
      </c>
      <c r="F11" s="6" t="s">
        <v>165</v>
      </c>
      <c r="G11" s="6" t="s">
        <v>52</v>
      </c>
      <c r="H11" s="6" t="s">
        <v>48</v>
      </c>
      <c r="I11" s="5" t="s">
        <v>43</v>
      </c>
      <c r="J11" s="5" t="s">
        <v>44</v>
      </c>
      <c r="K11" s="5">
        <v>75</v>
      </c>
      <c r="L11" s="7">
        <v>44.7</v>
      </c>
      <c r="M11" s="8">
        <f t="shared" si="0"/>
        <v>61.764705882352935</v>
      </c>
      <c r="N11" s="8">
        <f t="shared" si="1"/>
        <v>13.41</v>
      </c>
      <c r="O11" s="8">
        <f t="shared" si="2"/>
        <v>75.174705882352939</v>
      </c>
    </row>
    <row r="12" spans="1:15" ht="20.100000000000001" customHeight="1" x14ac:dyDescent="0.15">
      <c r="A12" s="5">
        <v>8</v>
      </c>
      <c r="B12" s="5">
        <v>1998</v>
      </c>
      <c r="C12" s="5" t="s">
        <v>374</v>
      </c>
      <c r="D12" s="5" t="s">
        <v>235</v>
      </c>
      <c r="E12" s="5" t="s">
        <v>45</v>
      </c>
      <c r="F12" s="6" t="s">
        <v>375</v>
      </c>
      <c r="G12" s="6" t="s">
        <v>52</v>
      </c>
      <c r="H12" s="6" t="s">
        <v>48</v>
      </c>
      <c r="I12" s="5" t="s">
        <v>43</v>
      </c>
      <c r="J12" s="5" t="s">
        <v>44</v>
      </c>
      <c r="K12" s="5">
        <v>75</v>
      </c>
      <c r="L12" s="7">
        <v>42.8</v>
      </c>
      <c r="M12" s="8">
        <f t="shared" si="0"/>
        <v>61.764705882352935</v>
      </c>
      <c r="N12" s="8">
        <f t="shared" si="1"/>
        <v>12.839999999999998</v>
      </c>
      <c r="O12" s="8">
        <f t="shared" si="2"/>
        <v>74.604705882352931</v>
      </c>
    </row>
    <row r="13" spans="1:15" ht="20.100000000000001" customHeight="1" x14ac:dyDescent="0.15">
      <c r="A13" s="5">
        <v>9</v>
      </c>
      <c r="B13" s="5" t="s">
        <v>496</v>
      </c>
      <c r="C13" s="5" t="s">
        <v>320</v>
      </c>
      <c r="D13" s="5" t="s">
        <v>235</v>
      </c>
      <c r="E13" s="5" t="s">
        <v>45</v>
      </c>
      <c r="F13" s="6" t="s">
        <v>321</v>
      </c>
      <c r="G13" s="6" t="s">
        <v>52</v>
      </c>
      <c r="H13" s="6" t="s">
        <v>218</v>
      </c>
      <c r="I13" s="5" t="s">
        <v>43</v>
      </c>
      <c r="J13" s="5" t="s">
        <v>42</v>
      </c>
      <c r="K13" s="5">
        <v>70</v>
      </c>
      <c r="L13" s="7">
        <v>56.2</v>
      </c>
      <c r="M13" s="8">
        <f t="shared" si="0"/>
        <v>57.647058823529406</v>
      </c>
      <c r="N13" s="8">
        <f t="shared" si="1"/>
        <v>16.86</v>
      </c>
      <c r="O13" s="8">
        <f t="shared" si="2"/>
        <v>74.507058823529405</v>
      </c>
    </row>
    <row r="14" spans="1:15" ht="20.100000000000001" customHeight="1" x14ac:dyDescent="0.15">
      <c r="A14" s="5">
        <v>10</v>
      </c>
      <c r="B14" s="5">
        <v>1998</v>
      </c>
      <c r="C14" s="5" t="s">
        <v>288</v>
      </c>
      <c r="D14" s="5" t="s">
        <v>50</v>
      </c>
      <c r="E14" s="5" t="s">
        <v>45</v>
      </c>
      <c r="F14" s="6" t="s">
        <v>289</v>
      </c>
      <c r="G14" s="6">
        <v>1985.11</v>
      </c>
      <c r="H14" s="6">
        <v>1999.04</v>
      </c>
      <c r="I14" s="5" t="s">
        <v>43</v>
      </c>
      <c r="J14" s="5" t="s">
        <v>44</v>
      </c>
      <c r="K14" s="5">
        <v>75</v>
      </c>
      <c r="L14" s="7">
        <v>40.799999999999997</v>
      </c>
      <c r="M14" s="8">
        <f t="shared" si="0"/>
        <v>61.764705882352935</v>
      </c>
      <c r="N14" s="8">
        <f t="shared" si="1"/>
        <v>12.239999999999998</v>
      </c>
      <c r="O14" s="8">
        <f t="shared" si="2"/>
        <v>74.004705882352937</v>
      </c>
    </row>
    <row r="15" spans="1:15" ht="20.100000000000001" customHeight="1" x14ac:dyDescent="0.15">
      <c r="A15" s="5">
        <v>11</v>
      </c>
      <c r="B15" s="5">
        <v>1998</v>
      </c>
      <c r="C15" s="5" t="s">
        <v>49</v>
      </c>
      <c r="D15" s="5" t="s">
        <v>50</v>
      </c>
      <c r="E15" s="5" t="s">
        <v>45</v>
      </c>
      <c r="F15" s="6" t="s">
        <v>51</v>
      </c>
      <c r="G15" s="6" t="s">
        <v>52</v>
      </c>
      <c r="H15" s="6" t="s">
        <v>48</v>
      </c>
      <c r="I15" s="5" t="s">
        <v>43</v>
      </c>
      <c r="J15" s="5" t="s">
        <v>46</v>
      </c>
      <c r="K15" s="5">
        <v>70</v>
      </c>
      <c r="L15" s="7">
        <v>54</v>
      </c>
      <c r="M15" s="8">
        <f t="shared" si="0"/>
        <v>57.647058823529406</v>
      </c>
      <c r="N15" s="8">
        <f t="shared" si="1"/>
        <v>16.2</v>
      </c>
      <c r="O15" s="8">
        <f t="shared" si="2"/>
        <v>73.847058823529409</v>
      </c>
    </row>
    <row r="16" spans="1:15" ht="20.100000000000001" customHeight="1" x14ac:dyDescent="0.15">
      <c r="A16" s="5">
        <v>12</v>
      </c>
      <c r="B16" s="5" t="s">
        <v>496</v>
      </c>
      <c r="C16" s="5" t="s">
        <v>334</v>
      </c>
      <c r="D16" s="5" t="s">
        <v>235</v>
      </c>
      <c r="E16" s="5" t="s">
        <v>45</v>
      </c>
      <c r="F16" s="6" t="s">
        <v>335</v>
      </c>
      <c r="G16" s="6" t="s">
        <v>52</v>
      </c>
      <c r="H16" s="6" t="s">
        <v>48</v>
      </c>
      <c r="I16" s="5" t="s">
        <v>43</v>
      </c>
      <c r="J16" s="5" t="s">
        <v>44</v>
      </c>
      <c r="K16" s="5">
        <v>75</v>
      </c>
      <c r="L16" s="7">
        <v>40.1</v>
      </c>
      <c r="M16" s="8">
        <f t="shared" si="0"/>
        <v>61.764705882352935</v>
      </c>
      <c r="N16" s="8">
        <f t="shared" si="1"/>
        <v>12.03</v>
      </c>
      <c r="O16" s="8">
        <f t="shared" si="2"/>
        <v>73.794705882352929</v>
      </c>
    </row>
    <row r="17" spans="1:15" ht="20.100000000000001" customHeight="1" x14ac:dyDescent="0.15">
      <c r="A17" s="5">
        <v>13</v>
      </c>
      <c r="B17" s="5">
        <v>1998</v>
      </c>
      <c r="C17" s="5" t="s">
        <v>370</v>
      </c>
      <c r="D17" s="5" t="s">
        <v>235</v>
      </c>
      <c r="E17" s="5" t="s">
        <v>45</v>
      </c>
      <c r="F17" s="6" t="s">
        <v>371</v>
      </c>
      <c r="G17" s="6" t="s">
        <v>55</v>
      </c>
      <c r="H17" s="6" t="s">
        <v>48</v>
      </c>
      <c r="I17" s="5" t="s">
        <v>43</v>
      </c>
      <c r="J17" s="5" t="s">
        <v>168</v>
      </c>
      <c r="K17" s="5">
        <v>75</v>
      </c>
      <c r="L17" s="7">
        <v>38.9</v>
      </c>
      <c r="M17" s="8">
        <f t="shared" si="0"/>
        <v>61.764705882352935</v>
      </c>
      <c r="N17" s="8">
        <f t="shared" si="1"/>
        <v>11.67</v>
      </c>
      <c r="O17" s="8">
        <f t="shared" si="2"/>
        <v>73.43470588235293</v>
      </c>
    </row>
    <row r="18" spans="1:15" ht="20.100000000000001" customHeight="1" x14ac:dyDescent="0.15">
      <c r="A18" s="5">
        <v>14</v>
      </c>
      <c r="B18" s="5" t="s">
        <v>496</v>
      </c>
      <c r="C18" s="5" t="s">
        <v>8</v>
      </c>
      <c r="D18" s="5" t="s">
        <v>235</v>
      </c>
      <c r="E18" s="5" t="s">
        <v>45</v>
      </c>
      <c r="F18" s="6" t="s">
        <v>9</v>
      </c>
      <c r="G18" s="6">
        <v>1985.11</v>
      </c>
      <c r="H18" s="6" t="s">
        <v>48</v>
      </c>
      <c r="I18" s="5" t="s">
        <v>43</v>
      </c>
      <c r="J18" s="5" t="s">
        <v>44</v>
      </c>
      <c r="K18" s="5">
        <v>75</v>
      </c>
      <c r="L18" s="7">
        <v>37.700000000000003</v>
      </c>
      <c r="M18" s="8">
        <f t="shared" si="0"/>
        <v>61.764705882352935</v>
      </c>
      <c r="N18" s="8">
        <f t="shared" si="1"/>
        <v>11.31</v>
      </c>
      <c r="O18" s="8">
        <f t="shared" si="2"/>
        <v>73.07470588235293</v>
      </c>
    </row>
    <row r="19" spans="1:15" ht="20.100000000000001" customHeight="1" x14ac:dyDescent="0.15">
      <c r="A19" s="5">
        <v>15</v>
      </c>
      <c r="B19" s="5" t="s">
        <v>496</v>
      </c>
      <c r="C19" s="5" t="s">
        <v>337</v>
      </c>
      <c r="D19" s="5" t="s">
        <v>235</v>
      </c>
      <c r="E19" s="5" t="s">
        <v>45</v>
      </c>
      <c r="F19" s="6" t="s">
        <v>169</v>
      </c>
      <c r="G19" s="6" t="s">
        <v>52</v>
      </c>
      <c r="H19" s="6">
        <v>1999.04</v>
      </c>
      <c r="I19" s="5" t="s">
        <v>43</v>
      </c>
      <c r="J19" s="5" t="s">
        <v>44</v>
      </c>
      <c r="K19" s="5">
        <v>75</v>
      </c>
      <c r="L19" s="7">
        <v>36.700000000000003</v>
      </c>
      <c r="M19" s="8">
        <f t="shared" si="0"/>
        <v>61.764705882352935</v>
      </c>
      <c r="N19" s="8">
        <f t="shared" si="1"/>
        <v>11.01</v>
      </c>
      <c r="O19" s="8">
        <f t="shared" si="2"/>
        <v>72.774705882352933</v>
      </c>
    </row>
    <row r="20" spans="1:15" ht="20.100000000000001" customHeight="1" x14ac:dyDescent="0.15">
      <c r="A20" s="5">
        <v>16</v>
      </c>
      <c r="B20" s="5" t="s">
        <v>496</v>
      </c>
      <c r="C20" s="5" t="s">
        <v>336</v>
      </c>
      <c r="D20" s="5" t="s">
        <v>235</v>
      </c>
      <c r="E20" s="5" t="s">
        <v>45</v>
      </c>
      <c r="F20" s="6" t="s">
        <v>170</v>
      </c>
      <c r="G20" s="6" t="s">
        <v>52</v>
      </c>
      <c r="H20" s="6">
        <v>1999.04</v>
      </c>
      <c r="I20" s="5" t="s">
        <v>43</v>
      </c>
      <c r="J20" s="5" t="s">
        <v>42</v>
      </c>
      <c r="K20" s="5">
        <v>70</v>
      </c>
      <c r="L20" s="7">
        <v>50.3</v>
      </c>
      <c r="M20" s="8">
        <f t="shared" si="0"/>
        <v>57.647058823529406</v>
      </c>
      <c r="N20" s="8">
        <f t="shared" si="1"/>
        <v>15.089999999999998</v>
      </c>
      <c r="O20" s="8">
        <f t="shared" si="2"/>
        <v>72.737058823529409</v>
      </c>
    </row>
    <row r="21" spans="1:15" ht="20.100000000000001" customHeight="1" x14ac:dyDescent="0.15">
      <c r="A21" s="5">
        <v>17</v>
      </c>
      <c r="B21" s="5">
        <v>1998</v>
      </c>
      <c r="C21" s="5" t="s">
        <v>171</v>
      </c>
      <c r="D21" s="5" t="s">
        <v>50</v>
      </c>
      <c r="E21" s="5" t="s">
        <v>45</v>
      </c>
      <c r="F21" s="6" t="s">
        <v>172</v>
      </c>
      <c r="G21" s="6" t="s">
        <v>505</v>
      </c>
      <c r="H21" s="6" t="s">
        <v>48</v>
      </c>
      <c r="I21" s="5" t="s">
        <v>43</v>
      </c>
      <c r="J21" s="5" t="s">
        <v>46</v>
      </c>
      <c r="K21" s="5">
        <v>70</v>
      </c>
      <c r="L21" s="7">
        <v>48.5</v>
      </c>
      <c r="M21" s="8">
        <f t="shared" si="0"/>
        <v>57.647058823529406</v>
      </c>
      <c r="N21" s="8">
        <f t="shared" si="1"/>
        <v>14.549999999999999</v>
      </c>
      <c r="O21" s="8">
        <f t="shared" si="2"/>
        <v>72.197058823529403</v>
      </c>
    </row>
    <row r="22" spans="1:15" ht="20.100000000000001" customHeight="1" x14ac:dyDescent="0.15">
      <c r="A22" s="5">
        <v>18</v>
      </c>
      <c r="B22" s="5">
        <v>1998</v>
      </c>
      <c r="C22" s="5" t="s">
        <v>376</v>
      </c>
      <c r="D22" s="5" t="s">
        <v>235</v>
      </c>
      <c r="E22" s="5" t="s">
        <v>45</v>
      </c>
      <c r="F22" s="6" t="s">
        <v>377</v>
      </c>
      <c r="G22" s="6" t="s">
        <v>52</v>
      </c>
      <c r="H22" s="6" t="s">
        <v>218</v>
      </c>
      <c r="I22" s="5" t="s">
        <v>43</v>
      </c>
      <c r="J22" s="5" t="s">
        <v>46</v>
      </c>
      <c r="K22" s="5">
        <v>70</v>
      </c>
      <c r="L22" s="7">
        <v>47.9</v>
      </c>
      <c r="M22" s="8">
        <f t="shared" si="0"/>
        <v>57.647058823529406</v>
      </c>
      <c r="N22" s="8">
        <f t="shared" si="1"/>
        <v>14.37</v>
      </c>
      <c r="O22" s="8">
        <f t="shared" si="2"/>
        <v>72.01705882352941</v>
      </c>
    </row>
    <row r="23" spans="1:15" ht="20.100000000000001" customHeight="1" x14ac:dyDescent="0.15">
      <c r="A23" s="5">
        <v>19</v>
      </c>
      <c r="B23" s="10" t="s">
        <v>496</v>
      </c>
      <c r="C23" s="11" t="s">
        <v>333</v>
      </c>
      <c r="D23" s="11" t="s">
        <v>235</v>
      </c>
      <c r="E23" s="11" t="s">
        <v>45</v>
      </c>
      <c r="F23" s="10" t="s">
        <v>173</v>
      </c>
      <c r="G23" s="10" t="s">
        <v>52</v>
      </c>
      <c r="H23" s="10" t="s">
        <v>48</v>
      </c>
      <c r="I23" s="10" t="s">
        <v>43</v>
      </c>
      <c r="J23" s="9" t="s">
        <v>44</v>
      </c>
      <c r="K23" s="9">
        <v>75</v>
      </c>
      <c r="L23" s="7">
        <v>34.1</v>
      </c>
      <c r="M23" s="8">
        <f>100/85*0.7*K23</f>
        <v>61.764705882352935</v>
      </c>
      <c r="N23" s="8">
        <f>L23*0.3</f>
        <v>10.23</v>
      </c>
      <c r="O23" s="8">
        <f>M23+N23</f>
        <v>71.994705882352932</v>
      </c>
    </row>
    <row r="24" spans="1:15" ht="20.100000000000001" customHeight="1" x14ac:dyDescent="0.15">
      <c r="A24" s="5">
        <v>20</v>
      </c>
      <c r="B24" s="5" t="s">
        <v>496</v>
      </c>
      <c r="C24" s="5" t="s">
        <v>331</v>
      </c>
      <c r="D24" s="5" t="s">
        <v>235</v>
      </c>
      <c r="E24" s="5" t="s">
        <v>45</v>
      </c>
      <c r="F24" s="6" t="s">
        <v>332</v>
      </c>
      <c r="G24" s="6" t="s">
        <v>52</v>
      </c>
      <c r="H24" s="6" t="s">
        <v>218</v>
      </c>
      <c r="I24" s="5" t="s">
        <v>43</v>
      </c>
      <c r="J24" s="5" t="s">
        <v>44</v>
      </c>
      <c r="K24" s="5">
        <v>75</v>
      </c>
      <c r="L24" s="7">
        <v>34.1</v>
      </c>
      <c r="M24" s="8">
        <f t="shared" si="0"/>
        <v>61.764705882352935</v>
      </c>
      <c r="N24" s="8">
        <f t="shared" si="1"/>
        <v>10.23</v>
      </c>
      <c r="O24" s="8">
        <f t="shared" si="2"/>
        <v>71.994705882352932</v>
      </c>
    </row>
    <row r="25" spans="1:15" ht="20.100000000000001" customHeight="1" x14ac:dyDescent="0.15">
      <c r="A25" s="51" t="s">
        <v>436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5" ht="20.100000000000001" customHeight="1" x14ac:dyDescent="0.15">
      <c r="A26" s="5">
        <v>1</v>
      </c>
      <c r="B26" s="10" t="s">
        <v>497</v>
      </c>
      <c r="C26" s="11" t="s">
        <v>27</v>
      </c>
      <c r="D26" s="11" t="s">
        <v>235</v>
      </c>
      <c r="E26" s="11" t="s">
        <v>236</v>
      </c>
      <c r="F26" s="11" t="s">
        <v>28</v>
      </c>
      <c r="G26" s="10" t="s">
        <v>174</v>
      </c>
      <c r="H26" s="11">
        <v>2000.04</v>
      </c>
      <c r="I26" s="10" t="s">
        <v>56</v>
      </c>
      <c r="J26" s="9" t="s">
        <v>44</v>
      </c>
      <c r="K26" s="9">
        <v>95</v>
      </c>
      <c r="L26" s="7">
        <v>34.9</v>
      </c>
      <c r="M26" s="8">
        <f t="shared" ref="M26:M40" si="3">100/95*0.7*K26</f>
        <v>70</v>
      </c>
      <c r="N26" s="9">
        <f t="shared" ref="N26:N40" si="4">L26*0.3</f>
        <v>10.469999999999999</v>
      </c>
      <c r="O26" s="8">
        <f t="shared" ref="O26:O40" si="5">M26+N26</f>
        <v>80.47</v>
      </c>
    </row>
    <row r="27" spans="1:15" ht="20.100000000000001" customHeight="1" x14ac:dyDescent="0.15">
      <c r="A27" s="5">
        <v>2</v>
      </c>
      <c r="B27" s="10" t="s">
        <v>497</v>
      </c>
      <c r="C27" s="11" t="s">
        <v>19</v>
      </c>
      <c r="D27" s="11" t="s">
        <v>235</v>
      </c>
      <c r="E27" s="11" t="s">
        <v>236</v>
      </c>
      <c r="F27" s="20" t="s">
        <v>20</v>
      </c>
      <c r="G27" s="10" t="s">
        <v>52</v>
      </c>
      <c r="H27" s="11">
        <v>2000.04</v>
      </c>
      <c r="I27" s="10" t="s">
        <v>56</v>
      </c>
      <c r="J27" s="9" t="s">
        <v>42</v>
      </c>
      <c r="K27" s="9">
        <v>75</v>
      </c>
      <c r="L27" s="7">
        <v>50.6</v>
      </c>
      <c r="M27" s="8">
        <f t="shared" si="3"/>
        <v>55.263157894736842</v>
      </c>
      <c r="N27" s="9">
        <f t="shared" si="4"/>
        <v>15.18</v>
      </c>
      <c r="O27" s="8">
        <f t="shared" si="5"/>
        <v>70.443157894736842</v>
      </c>
    </row>
    <row r="28" spans="1:15" ht="20.100000000000001" customHeight="1" x14ac:dyDescent="0.15">
      <c r="A28" s="5">
        <v>3</v>
      </c>
      <c r="B28" s="10" t="s">
        <v>497</v>
      </c>
      <c r="C28" s="10" t="s">
        <v>16</v>
      </c>
      <c r="D28" s="11" t="s">
        <v>235</v>
      </c>
      <c r="E28" s="11" t="s">
        <v>45</v>
      </c>
      <c r="F28" s="10" t="s">
        <v>17</v>
      </c>
      <c r="G28" s="10" t="s">
        <v>57</v>
      </c>
      <c r="H28" s="10" t="s">
        <v>18</v>
      </c>
      <c r="I28" s="10" t="s">
        <v>56</v>
      </c>
      <c r="J28" s="9" t="s">
        <v>44</v>
      </c>
      <c r="K28" s="9">
        <v>70</v>
      </c>
      <c r="L28" s="7">
        <v>58.3</v>
      </c>
      <c r="M28" s="8">
        <f t="shared" si="3"/>
        <v>51.578947368421048</v>
      </c>
      <c r="N28" s="9">
        <f t="shared" si="4"/>
        <v>17.489999999999998</v>
      </c>
      <c r="O28" s="8">
        <f t="shared" si="5"/>
        <v>69.06894736842105</v>
      </c>
    </row>
    <row r="29" spans="1:15" ht="20.100000000000001" customHeight="1" x14ac:dyDescent="0.15">
      <c r="A29" s="5">
        <v>4</v>
      </c>
      <c r="B29" s="10" t="s">
        <v>497</v>
      </c>
      <c r="C29" s="10" t="s">
        <v>10</v>
      </c>
      <c r="D29" s="10" t="s">
        <v>235</v>
      </c>
      <c r="E29" s="10" t="s">
        <v>45</v>
      </c>
      <c r="F29" s="10" t="s">
        <v>11</v>
      </c>
      <c r="G29" s="10" t="s">
        <v>55</v>
      </c>
      <c r="H29" s="10" t="s">
        <v>58</v>
      </c>
      <c r="I29" s="10" t="s">
        <v>56</v>
      </c>
      <c r="J29" s="9" t="s">
        <v>44</v>
      </c>
      <c r="K29" s="9">
        <v>75</v>
      </c>
      <c r="L29" s="7">
        <v>44.1</v>
      </c>
      <c r="M29" s="8">
        <f t="shared" si="3"/>
        <v>55.263157894736842</v>
      </c>
      <c r="N29" s="9">
        <f t="shared" si="4"/>
        <v>13.23</v>
      </c>
      <c r="O29" s="8">
        <f t="shared" si="5"/>
        <v>68.493157894736839</v>
      </c>
    </row>
    <row r="30" spans="1:15" ht="20.100000000000001" customHeight="1" x14ac:dyDescent="0.15">
      <c r="A30" s="5">
        <v>5</v>
      </c>
      <c r="B30" s="10" t="s">
        <v>497</v>
      </c>
      <c r="C30" s="11" t="s">
        <v>12</v>
      </c>
      <c r="D30" s="11" t="s">
        <v>235</v>
      </c>
      <c r="E30" s="11" t="s">
        <v>45</v>
      </c>
      <c r="F30" s="10" t="s">
        <v>13</v>
      </c>
      <c r="G30" s="10" t="s">
        <v>55</v>
      </c>
      <c r="H30" s="10" t="s">
        <v>58</v>
      </c>
      <c r="I30" s="10" t="s">
        <v>56</v>
      </c>
      <c r="J30" s="9" t="s">
        <v>44</v>
      </c>
      <c r="K30" s="9">
        <v>75</v>
      </c>
      <c r="L30" s="7">
        <v>41.1</v>
      </c>
      <c r="M30" s="8">
        <f t="shared" si="3"/>
        <v>55.263157894736842</v>
      </c>
      <c r="N30" s="9">
        <f t="shared" si="4"/>
        <v>12.33</v>
      </c>
      <c r="O30" s="8">
        <f t="shared" si="5"/>
        <v>67.593157894736848</v>
      </c>
    </row>
    <row r="31" spans="1:15" ht="20.100000000000001" customHeight="1" x14ac:dyDescent="0.15">
      <c r="A31" s="5">
        <v>6</v>
      </c>
      <c r="B31" s="9">
        <v>1999</v>
      </c>
      <c r="C31" s="9" t="s">
        <v>202</v>
      </c>
      <c r="D31" s="9" t="s">
        <v>235</v>
      </c>
      <c r="E31" s="9" t="s">
        <v>45</v>
      </c>
      <c r="F31" s="12" t="s">
        <v>203</v>
      </c>
      <c r="G31" s="12" t="s">
        <v>55</v>
      </c>
      <c r="H31" s="12" t="s">
        <v>18</v>
      </c>
      <c r="I31" s="9" t="s">
        <v>56</v>
      </c>
      <c r="J31" s="9" t="s">
        <v>44</v>
      </c>
      <c r="K31" s="9">
        <v>75</v>
      </c>
      <c r="L31" s="7">
        <v>39.9</v>
      </c>
      <c r="M31" s="8">
        <f t="shared" si="3"/>
        <v>55.263157894736842</v>
      </c>
      <c r="N31" s="9">
        <f t="shared" si="4"/>
        <v>11.969999999999999</v>
      </c>
      <c r="O31" s="8">
        <f t="shared" si="5"/>
        <v>67.233157894736848</v>
      </c>
    </row>
    <row r="32" spans="1:15" ht="20.100000000000001" customHeight="1" x14ac:dyDescent="0.15">
      <c r="A32" s="5">
        <v>7</v>
      </c>
      <c r="B32" s="12" t="s">
        <v>497</v>
      </c>
      <c r="C32" s="21" t="s">
        <v>340</v>
      </c>
      <c r="D32" s="12" t="s">
        <v>50</v>
      </c>
      <c r="E32" s="12" t="s">
        <v>45</v>
      </c>
      <c r="F32" s="22" t="s">
        <v>341</v>
      </c>
      <c r="G32" s="21">
        <v>1986.12</v>
      </c>
      <c r="H32" s="15" t="s">
        <v>63</v>
      </c>
      <c r="I32" s="12" t="s">
        <v>56</v>
      </c>
      <c r="J32" s="21" t="s">
        <v>44</v>
      </c>
      <c r="K32" s="9">
        <v>75</v>
      </c>
      <c r="L32" s="7">
        <v>39.299999999999997</v>
      </c>
      <c r="M32" s="8">
        <f t="shared" si="3"/>
        <v>55.263157894736842</v>
      </c>
      <c r="N32" s="9">
        <f t="shared" si="4"/>
        <v>11.79</v>
      </c>
      <c r="O32" s="8">
        <f t="shared" si="5"/>
        <v>67.053157894736842</v>
      </c>
    </row>
    <row r="33" spans="1:15" ht="20.100000000000001" customHeight="1" x14ac:dyDescent="0.15">
      <c r="A33" s="5">
        <v>8</v>
      </c>
      <c r="B33" s="10" t="s">
        <v>497</v>
      </c>
      <c r="C33" s="11" t="s">
        <v>25</v>
      </c>
      <c r="D33" s="11" t="s">
        <v>235</v>
      </c>
      <c r="E33" s="11" t="s">
        <v>45</v>
      </c>
      <c r="F33" s="10" t="s">
        <v>26</v>
      </c>
      <c r="G33" s="10" t="s">
        <v>57</v>
      </c>
      <c r="H33" s="10" t="s">
        <v>58</v>
      </c>
      <c r="I33" s="10" t="s">
        <v>56</v>
      </c>
      <c r="J33" s="9" t="s">
        <v>53</v>
      </c>
      <c r="K33" s="9">
        <v>70</v>
      </c>
      <c r="L33" s="7">
        <v>48.3</v>
      </c>
      <c r="M33" s="8">
        <f t="shared" si="3"/>
        <v>51.578947368421048</v>
      </c>
      <c r="N33" s="9">
        <f t="shared" si="4"/>
        <v>14.489999999999998</v>
      </c>
      <c r="O33" s="8">
        <f t="shared" si="5"/>
        <v>66.06894736842105</v>
      </c>
    </row>
    <row r="34" spans="1:15" ht="20.100000000000001" customHeight="1" x14ac:dyDescent="0.15">
      <c r="A34" s="5">
        <v>9</v>
      </c>
      <c r="B34" s="9">
        <v>1999</v>
      </c>
      <c r="C34" s="9" t="s">
        <v>59</v>
      </c>
      <c r="D34" s="9" t="s">
        <v>50</v>
      </c>
      <c r="E34" s="9" t="s">
        <v>45</v>
      </c>
      <c r="F34" s="12" t="s">
        <v>60</v>
      </c>
      <c r="G34" s="12" t="s">
        <v>55</v>
      </c>
      <c r="H34" s="12" t="s">
        <v>61</v>
      </c>
      <c r="I34" s="10" t="s">
        <v>56</v>
      </c>
      <c r="J34" s="9" t="s">
        <v>46</v>
      </c>
      <c r="K34" s="9">
        <v>70</v>
      </c>
      <c r="L34" s="7">
        <v>47.8</v>
      </c>
      <c r="M34" s="8">
        <f t="shared" si="3"/>
        <v>51.578947368421048</v>
      </c>
      <c r="N34" s="9">
        <f t="shared" si="4"/>
        <v>14.339999999999998</v>
      </c>
      <c r="O34" s="8">
        <f t="shared" si="5"/>
        <v>65.918947368421044</v>
      </c>
    </row>
    <row r="35" spans="1:15" ht="20.100000000000001" customHeight="1" x14ac:dyDescent="0.15">
      <c r="A35" s="5">
        <v>10</v>
      </c>
      <c r="B35" s="9">
        <v>1999</v>
      </c>
      <c r="C35" s="17" t="s">
        <v>359</v>
      </c>
      <c r="D35" s="17" t="s">
        <v>235</v>
      </c>
      <c r="E35" s="9" t="s">
        <v>236</v>
      </c>
      <c r="F35" s="13" t="s">
        <v>360</v>
      </c>
      <c r="G35" s="13" t="s">
        <v>55</v>
      </c>
      <c r="H35" s="13" t="s">
        <v>58</v>
      </c>
      <c r="I35" s="17" t="s">
        <v>56</v>
      </c>
      <c r="J35" s="9" t="s">
        <v>44</v>
      </c>
      <c r="K35" s="9">
        <v>75</v>
      </c>
      <c r="L35" s="7">
        <v>32.4</v>
      </c>
      <c r="M35" s="8">
        <f t="shared" si="3"/>
        <v>55.263157894736842</v>
      </c>
      <c r="N35" s="9">
        <f t="shared" si="4"/>
        <v>9.7199999999999989</v>
      </c>
      <c r="O35" s="8">
        <f t="shared" si="5"/>
        <v>64.983157894736848</v>
      </c>
    </row>
    <row r="36" spans="1:15" ht="20.100000000000001" customHeight="1" x14ac:dyDescent="0.15">
      <c r="A36" s="5">
        <v>11</v>
      </c>
      <c r="B36" s="12" t="s">
        <v>497</v>
      </c>
      <c r="C36" s="15" t="s">
        <v>338</v>
      </c>
      <c r="D36" s="12" t="s">
        <v>50</v>
      </c>
      <c r="E36" s="12" t="s">
        <v>45</v>
      </c>
      <c r="F36" s="15" t="s">
        <v>339</v>
      </c>
      <c r="G36" s="15" t="s">
        <v>322</v>
      </c>
      <c r="H36" s="15" t="s">
        <v>58</v>
      </c>
      <c r="I36" s="12" t="s">
        <v>56</v>
      </c>
      <c r="J36" s="23" t="s">
        <v>44</v>
      </c>
      <c r="K36" s="9">
        <v>70</v>
      </c>
      <c r="L36" s="7">
        <v>44.2</v>
      </c>
      <c r="M36" s="8">
        <f t="shared" si="3"/>
        <v>51.578947368421048</v>
      </c>
      <c r="N36" s="9">
        <f t="shared" si="4"/>
        <v>13.26</v>
      </c>
      <c r="O36" s="8">
        <f t="shared" si="5"/>
        <v>64.838947368421046</v>
      </c>
    </row>
    <row r="37" spans="1:15" ht="20.100000000000001" customHeight="1" x14ac:dyDescent="0.15">
      <c r="A37" s="5">
        <v>12</v>
      </c>
      <c r="B37" s="9">
        <v>1999</v>
      </c>
      <c r="C37" s="17" t="s">
        <v>207</v>
      </c>
      <c r="D37" s="17" t="s">
        <v>235</v>
      </c>
      <c r="E37" s="9" t="s">
        <v>236</v>
      </c>
      <c r="F37" s="13" t="s">
        <v>208</v>
      </c>
      <c r="G37" s="13" t="s">
        <v>57</v>
      </c>
      <c r="H37" s="13" t="s">
        <v>58</v>
      </c>
      <c r="I37" s="17" t="s">
        <v>56</v>
      </c>
      <c r="J37" s="9" t="s">
        <v>42</v>
      </c>
      <c r="K37" s="9">
        <v>65</v>
      </c>
      <c r="L37" s="7">
        <v>56</v>
      </c>
      <c r="M37" s="8">
        <f>100/95*0.7*K37</f>
        <v>47.89473684210526</v>
      </c>
      <c r="N37" s="9">
        <f>L37*0.3</f>
        <v>16.8</v>
      </c>
      <c r="O37" s="8">
        <f>M37+N37</f>
        <v>64.694736842105257</v>
      </c>
    </row>
    <row r="38" spans="1:15" ht="20.100000000000001" customHeight="1" x14ac:dyDescent="0.15">
      <c r="A38" s="5">
        <v>13</v>
      </c>
      <c r="B38" s="9">
        <v>1999</v>
      </c>
      <c r="C38" s="9" t="s">
        <v>204</v>
      </c>
      <c r="D38" s="9" t="s">
        <v>235</v>
      </c>
      <c r="E38" s="9" t="s">
        <v>45</v>
      </c>
      <c r="F38" s="12" t="s">
        <v>205</v>
      </c>
      <c r="G38" s="12" t="s">
        <v>57</v>
      </c>
      <c r="H38" s="12" t="s">
        <v>58</v>
      </c>
      <c r="I38" s="9" t="s">
        <v>56</v>
      </c>
      <c r="J38" s="9" t="s">
        <v>42</v>
      </c>
      <c r="K38" s="9">
        <v>65</v>
      </c>
      <c r="L38" s="7">
        <v>56</v>
      </c>
      <c r="M38" s="8">
        <f t="shared" si="3"/>
        <v>47.89473684210526</v>
      </c>
      <c r="N38" s="9">
        <f t="shared" si="4"/>
        <v>16.8</v>
      </c>
      <c r="O38" s="8">
        <f t="shared" si="5"/>
        <v>64.694736842105257</v>
      </c>
    </row>
    <row r="39" spans="1:15" ht="20.100000000000001" customHeight="1" x14ac:dyDescent="0.15">
      <c r="A39" s="5">
        <v>14</v>
      </c>
      <c r="B39" s="9">
        <v>1999</v>
      </c>
      <c r="C39" s="12" t="s">
        <v>113</v>
      </c>
      <c r="D39" s="12" t="s">
        <v>50</v>
      </c>
      <c r="E39" s="9" t="s">
        <v>236</v>
      </c>
      <c r="F39" s="12" t="s">
        <v>114</v>
      </c>
      <c r="G39" s="12" t="s">
        <v>57</v>
      </c>
      <c r="H39" s="12" t="s">
        <v>58</v>
      </c>
      <c r="I39" s="12" t="s">
        <v>56</v>
      </c>
      <c r="J39" s="9" t="s">
        <v>44</v>
      </c>
      <c r="K39" s="9">
        <v>70</v>
      </c>
      <c r="L39" s="7">
        <v>33.700000000000003</v>
      </c>
      <c r="M39" s="8">
        <f t="shared" si="3"/>
        <v>51.578947368421048</v>
      </c>
      <c r="N39" s="9">
        <f t="shared" si="4"/>
        <v>10.110000000000001</v>
      </c>
      <c r="O39" s="8">
        <f t="shared" si="5"/>
        <v>61.688947368421047</v>
      </c>
    </row>
    <row r="40" spans="1:15" ht="20.100000000000001" customHeight="1" x14ac:dyDescent="0.15">
      <c r="A40" s="5">
        <v>15</v>
      </c>
      <c r="B40" s="10" t="s">
        <v>497</v>
      </c>
      <c r="C40" s="11" t="s">
        <v>23</v>
      </c>
      <c r="D40" s="11" t="s">
        <v>235</v>
      </c>
      <c r="E40" s="11" t="s">
        <v>236</v>
      </c>
      <c r="F40" s="10" t="s">
        <v>24</v>
      </c>
      <c r="G40" s="10" t="s">
        <v>57</v>
      </c>
      <c r="H40" s="10" t="s">
        <v>58</v>
      </c>
      <c r="I40" s="10" t="s">
        <v>56</v>
      </c>
      <c r="J40" s="9" t="s">
        <v>44</v>
      </c>
      <c r="K40" s="9">
        <v>70</v>
      </c>
      <c r="L40" s="7">
        <v>32.200000000000003</v>
      </c>
      <c r="M40" s="8">
        <f t="shared" si="3"/>
        <v>51.578947368421048</v>
      </c>
      <c r="N40" s="9">
        <f t="shared" si="4"/>
        <v>9.66</v>
      </c>
      <c r="O40" s="8">
        <f t="shared" si="5"/>
        <v>61.238947368421051</v>
      </c>
    </row>
    <row r="41" spans="1:15" ht="20.100000000000001" customHeight="1" x14ac:dyDescent="0.15">
      <c r="A41" s="51" t="s">
        <v>438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5" ht="20.100000000000001" customHeight="1" x14ac:dyDescent="0.15">
      <c r="A42" s="5">
        <v>1</v>
      </c>
      <c r="B42" s="10" t="s">
        <v>498</v>
      </c>
      <c r="C42" s="10" t="s">
        <v>29</v>
      </c>
      <c r="D42" s="10" t="s">
        <v>235</v>
      </c>
      <c r="E42" s="10" t="s">
        <v>45</v>
      </c>
      <c r="F42" s="10" t="s">
        <v>30</v>
      </c>
      <c r="G42" s="10" t="s">
        <v>57</v>
      </c>
      <c r="H42" s="10" t="s">
        <v>87</v>
      </c>
      <c r="I42" s="10" t="s">
        <v>56</v>
      </c>
      <c r="J42" s="9" t="s">
        <v>44</v>
      </c>
      <c r="K42" s="9">
        <v>75</v>
      </c>
      <c r="L42" s="7">
        <v>51</v>
      </c>
      <c r="M42" s="8">
        <f t="shared" ref="M42:M55" si="6">100/75*0.7*K42</f>
        <v>69.999999999999986</v>
      </c>
      <c r="N42" s="8">
        <f t="shared" ref="N42:N84" si="7">L42*0.3</f>
        <v>15.299999999999999</v>
      </c>
      <c r="O42" s="8">
        <f>M42+N42</f>
        <v>85.299999999999983</v>
      </c>
    </row>
    <row r="43" spans="1:15" ht="20.100000000000001" customHeight="1" x14ac:dyDescent="0.15">
      <c r="A43" s="5">
        <v>2</v>
      </c>
      <c r="B43" s="10" t="s">
        <v>498</v>
      </c>
      <c r="C43" s="11" t="s">
        <v>40</v>
      </c>
      <c r="D43" s="11" t="s">
        <v>235</v>
      </c>
      <c r="E43" s="11" t="s">
        <v>45</v>
      </c>
      <c r="F43" s="10" t="s">
        <v>41</v>
      </c>
      <c r="G43" s="10" t="s">
        <v>175</v>
      </c>
      <c r="H43" s="10" t="s">
        <v>87</v>
      </c>
      <c r="I43" s="10" t="s">
        <v>56</v>
      </c>
      <c r="J43" s="9" t="s">
        <v>44</v>
      </c>
      <c r="K43" s="9">
        <v>75</v>
      </c>
      <c r="L43" s="7">
        <v>42.7</v>
      </c>
      <c r="M43" s="8">
        <f t="shared" si="6"/>
        <v>69.999999999999986</v>
      </c>
      <c r="N43" s="8">
        <f t="shared" si="7"/>
        <v>12.81</v>
      </c>
      <c r="O43" s="8">
        <f>M43+N43</f>
        <v>82.809999999999988</v>
      </c>
    </row>
    <row r="44" spans="1:15" ht="20.100000000000001" customHeight="1" x14ac:dyDescent="0.15">
      <c r="A44" s="5">
        <v>3</v>
      </c>
      <c r="B44" s="10" t="s">
        <v>498</v>
      </c>
      <c r="C44" s="11" t="s">
        <v>38</v>
      </c>
      <c r="D44" s="11" t="s">
        <v>235</v>
      </c>
      <c r="E44" s="11" t="s">
        <v>45</v>
      </c>
      <c r="F44" s="10" t="s">
        <v>39</v>
      </c>
      <c r="G44" s="10" t="s">
        <v>507</v>
      </c>
      <c r="H44" s="10" t="s">
        <v>87</v>
      </c>
      <c r="I44" s="10" t="s">
        <v>56</v>
      </c>
      <c r="J44" s="9" t="s">
        <v>44</v>
      </c>
      <c r="K44" s="9">
        <v>70</v>
      </c>
      <c r="L44" s="7">
        <v>50.4</v>
      </c>
      <c r="M44" s="8">
        <f t="shared" si="6"/>
        <v>65.333333333333329</v>
      </c>
      <c r="N44" s="8">
        <f t="shared" si="7"/>
        <v>15.12</v>
      </c>
      <c r="O44" s="8">
        <f>M44+N44</f>
        <v>80.453333333333333</v>
      </c>
    </row>
    <row r="45" spans="1:15" ht="20.100000000000001" customHeight="1" x14ac:dyDescent="0.15">
      <c r="A45" s="5">
        <v>4</v>
      </c>
      <c r="B45" s="9">
        <v>2000</v>
      </c>
      <c r="C45" s="12" t="s">
        <v>138</v>
      </c>
      <c r="D45" s="12" t="s">
        <v>50</v>
      </c>
      <c r="E45" s="12" t="s">
        <v>45</v>
      </c>
      <c r="F45" s="12" t="s">
        <v>139</v>
      </c>
      <c r="G45" s="12" t="s">
        <v>507</v>
      </c>
      <c r="H45" s="12" t="s">
        <v>140</v>
      </c>
      <c r="I45" s="12" t="s">
        <v>56</v>
      </c>
      <c r="J45" s="9" t="s">
        <v>44</v>
      </c>
      <c r="K45" s="9">
        <v>70</v>
      </c>
      <c r="L45" s="7">
        <v>42.8</v>
      </c>
      <c r="M45" s="8">
        <f t="shared" si="6"/>
        <v>65.333333333333329</v>
      </c>
      <c r="N45" s="8">
        <f t="shared" si="7"/>
        <v>12.839999999999998</v>
      </c>
      <c r="O45" s="8">
        <f>M45+N45</f>
        <v>78.173333333333332</v>
      </c>
    </row>
    <row r="46" spans="1:15" ht="20.100000000000001" customHeight="1" x14ac:dyDescent="0.15">
      <c r="A46" s="5">
        <v>5</v>
      </c>
      <c r="B46" s="9">
        <v>2000</v>
      </c>
      <c r="C46" s="12" t="s">
        <v>141</v>
      </c>
      <c r="D46" s="12" t="s">
        <v>50</v>
      </c>
      <c r="E46" s="12" t="s">
        <v>45</v>
      </c>
      <c r="F46" s="12" t="s">
        <v>142</v>
      </c>
      <c r="G46" s="12" t="s">
        <v>507</v>
      </c>
      <c r="H46" s="12" t="s">
        <v>87</v>
      </c>
      <c r="I46" s="12" t="s">
        <v>56</v>
      </c>
      <c r="J46" s="9" t="s">
        <v>44</v>
      </c>
      <c r="K46" s="9">
        <v>70</v>
      </c>
      <c r="L46" s="7">
        <v>42</v>
      </c>
      <c r="M46" s="8">
        <f t="shared" si="6"/>
        <v>65.333333333333329</v>
      </c>
      <c r="N46" s="8">
        <f t="shared" si="7"/>
        <v>12.6</v>
      </c>
      <c r="O46" s="8">
        <f>M46+N46</f>
        <v>77.933333333333323</v>
      </c>
    </row>
    <row r="47" spans="1:15" ht="20.100000000000001" customHeight="1" x14ac:dyDescent="0.15">
      <c r="A47" s="5">
        <v>6</v>
      </c>
      <c r="B47" s="10" t="s">
        <v>498</v>
      </c>
      <c r="C47" s="11" t="s">
        <v>31</v>
      </c>
      <c r="D47" s="11" t="s">
        <v>235</v>
      </c>
      <c r="E47" s="10" t="s">
        <v>45</v>
      </c>
      <c r="F47" s="10" t="s">
        <v>32</v>
      </c>
      <c r="G47" s="10" t="s">
        <v>86</v>
      </c>
      <c r="H47" s="10" t="s">
        <v>87</v>
      </c>
      <c r="I47" s="10" t="s">
        <v>56</v>
      </c>
      <c r="J47" s="9" t="s">
        <v>126</v>
      </c>
      <c r="K47" s="9">
        <v>70</v>
      </c>
      <c r="L47" s="7">
        <v>40.6</v>
      </c>
      <c r="M47" s="8">
        <f t="shared" si="6"/>
        <v>65.333333333333329</v>
      </c>
      <c r="N47" s="8">
        <f t="shared" si="7"/>
        <v>12.18</v>
      </c>
      <c r="O47" s="8">
        <f t="shared" ref="O47:O55" si="8">M47+N47</f>
        <v>77.513333333333321</v>
      </c>
    </row>
    <row r="48" spans="1:15" ht="20.100000000000001" customHeight="1" x14ac:dyDescent="0.15">
      <c r="A48" s="5">
        <v>7</v>
      </c>
      <c r="B48" s="9">
        <v>2000</v>
      </c>
      <c r="C48" s="9" t="s">
        <v>199</v>
      </c>
      <c r="D48" s="9" t="s">
        <v>235</v>
      </c>
      <c r="E48" s="9" t="s">
        <v>236</v>
      </c>
      <c r="F48" s="12" t="s">
        <v>200</v>
      </c>
      <c r="G48" s="12" t="s">
        <v>425</v>
      </c>
      <c r="H48" s="12" t="s">
        <v>201</v>
      </c>
      <c r="I48" s="9" t="s">
        <v>56</v>
      </c>
      <c r="J48" s="9" t="s">
        <v>44</v>
      </c>
      <c r="K48" s="9">
        <v>70</v>
      </c>
      <c r="L48" s="7">
        <v>36.4</v>
      </c>
      <c r="M48" s="8">
        <f t="shared" si="6"/>
        <v>65.333333333333329</v>
      </c>
      <c r="N48" s="8">
        <f t="shared" si="7"/>
        <v>10.92</v>
      </c>
      <c r="O48" s="8">
        <f t="shared" si="8"/>
        <v>76.25333333333333</v>
      </c>
    </row>
    <row r="49" spans="1:15" ht="20.100000000000001" customHeight="1" x14ac:dyDescent="0.15">
      <c r="A49" s="5">
        <v>8</v>
      </c>
      <c r="B49" s="10" t="s">
        <v>498</v>
      </c>
      <c r="C49" s="28" t="s">
        <v>117</v>
      </c>
      <c r="D49" s="11" t="s">
        <v>235</v>
      </c>
      <c r="E49" s="11" t="s">
        <v>45</v>
      </c>
      <c r="F49" s="28" t="s">
        <v>33</v>
      </c>
      <c r="G49" s="10" t="s">
        <v>425</v>
      </c>
      <c r="H49" s="10" t="s">
        <v>87</v>
      </c>
      <c r="I49" s="10" t="s">
        <v>56</v>
      </c>
      <c r="J49" s="9" t="s">
        <v>42</v>
      </c>
      <c r="K49" s="9">
        <v>65</v>
      </c>
      <c r="L49" s="7">
        <v>48.5</v>
      </c>
      <c r="M49" s="8">
        <f t="shared" si="6"/>
        <v>60.666666666666657</v>
      </c>
      <c r="N49" s="8">
        <f t="shared" si="7"/>
        <v>14.549999999999999</v>
      </c>
      <c r="O49" s="8">
        <f t="shared" si="8"/>
        <v>75.216666666666654</v>
      </c>
    </row>
    <row r="50" spans="1:15" ht="20.100000000000001" customHeight="1" x14ac:dyDescent="0.15">
      <c r="A50" s="5">
        <v>9</v>
      </c>
      <c r="B50" s="10" t="s">
        <v>498</v>
      </c>
      <c r="C50" s="29" t="s">
        <v>36</v>
      </c>
      <c r="D50" s="11" t="s">
        <v>235</v>
      </c>
      <c r="E50" s="11" t="s">
        <v>45</v>
      </c>
      <c r="F50" s="30" t="s">
        <v>37</v>
      </c>
      <c r="G50" s="10" t="s">
        <v>425</v>
      </c>
      <c r="H50" s="10" t="s">
        <v>87</v>
      </c>
      <c r="I50" s="10" t="s">
        <v>56</v>
      </c>
      <c r="J50" s="9" t="s">
        <v>42</v>
      </c>
      <c r="K50" s="9">
        <v>65</v>
      </c>
      <c r="L50" s="7">
        <v>45</v>
      </c>
      <c r="M50" s="8">
        <f t="shared" si="6"/>
        <v>60.666666666666657</v>
      </c>
      <c r="N50" s="8">
        <f t="shared" si="7"/>
        <v>13.5</v>
      </c>
      <c r="O50" s="8">
        <f t="shared" si="8"/>
        <v>74.166666666666657</v>
      </c>
    </row>
    <row r="51" spans="1:15" ht="20.100000000000001" customHeight="1" x14ac:dyDescent="0.15">
      <c r="A51" s="5">
        <v>10</v>
      </c>
      <c r="B51" s="9">
        <v>2000</v>
      </c>
      <c r="C51" s="17" t="s">
        <v>252</v>
      </c>
      <c r="D51" s="17" t="s">
        <v>235</v>
      </c>
      <c r="E51" s="9" t="s">
        <v>236</v>
      </c>
      <c r="F51" s="13" t="s">
        <v>253</v>
      </c>
      <c r="G51" s="13" t="s">
        <v>86</v>
      </c>
      <c r="H51" s="13" t="s">
        <v>87</v>
      </c>
      <c r="I51" s="17" t="s">
        <v>56</v>
      </c>
      <c r="J51" s="9" t="s">
        <v>42</v>
      </c>
      <c r="K51" s="9">
        <v>60</v>
      </c>
      <c r="L51" s="7">
        <v>59.9</v>
      </c>
      <c r="M51" s="8">
        <f t="shared" si="6"/>
        <v>55.999999999999993</v>
      </c>
      <c r="N51" s="8">
        <f t="shared" si="7"/>
        <v>17.97</v>
      </c>
      <c r="O51" s="8">
        <f t="shared" si="8"/>
        <v>73.97</v>
      </c>
    </row>
    <row r="52" spans="1:15" ht="20.100000000000001" customHeight="1" x14ac:dyDescent="0.15">
      <c r="A52" s="5">
        <v>11</v>
      </c>
      <c r="B52" s="12" t="s">
        <v>498</v>
      </c>
      <c r="C52" s="16" t="s">
        <v>342</v>
      </c>
      <c r="D52" s="12" t="s">
        <v>50</v>
      </c>
      <c r="E52" s="12" t="s">
        <v>45</v>
      </c>
      <c r="F52" s="15" t="s">
        <v>343</v>
      </c>
      <c r="G52" s="15" t="s">
        <v>284</v>
      </c>
      <c r="H52" s="12" t="s">
        <v>87</v>
      </c>
      <c r="I52" s="12" t="s">
        <v>56</v>
      </c>
      <c r="J52" s="23" t="s">
        <v>44</v>
      </c>
      <c r="K52" s="9">
        <v>60</v>
      </c>
      <c r="L52" s="7">
        <v>58.2</v>
      </c>
      <c r="M52" s="8">
        <f t="shared" si="6"/>
        <v>55.999999999999993</v>
      </c>
      <c r="N52" s="8">
        <f t="shared" si="7"/>
        <v>17.46</v>
      </c>
      <c r="O52" s="8">
        <f t="shared" si="8"/>
        <v>73.459999999999994</v>
      </c>
    </row>
    <row r="53" spans="1:15" ht="20.100000000000001" customHeight="1" x14ac:dyDescent="0.15">
      <c r="A53" s="5">
        <v>12</v>
      </c>
      <c r="B53" s="10" t="s">
        <v>498</v>
      </c>
      <c r="C53" s="11" t="s">
        <v>34</v>
      </c>
      <c r="D53" s="11" t="s">
        <v>235</v>
      </c>
      <c r="E53" s="11" t="s">
        <v>45</v>
      </c>
      <c r="F53" s="10" t="s">
        <v>35</v>
      </c>
      <c r="G53" s="10" t="s">
        <v>86</v>
      </c>
      <c r="H53" s="10" t="s">
        <v>87</v>
      </c>
      <c r="I53" s="10" t="s">
        <v>56</v>
      </c>
      <c r="J53" s="9" t="s">
        <v>44</v>
      </c>
      <c r="K53" s="9">
        <v>65</v>
      </c>
      <c r="L53" s="7">
        <v>36.299999999999997</v>
      </c>
      <c r="M53" s="8">
        <f t="shared" si="6"/>
        <v>60.666666666666657</v>
      </c>
      <c r="N53" s="8">
        <f t="shared" si="7"/>
        <v>10.889999999999999</v>
      </c>
      <c r="O53" s="8">
        <f t="shared" si="8"/>
        <v>71.556666666666658</v>
      </c>
    </row>
    <row r="54" spans="1:15" ht="20.100000000000001" customHeight="1" x14ac:dyDescent="0.15">
      <c r="A54" s="5">
        <v>13</v>
      </c>
      <c r="B54" s="9">
        <v>2000</v>
      </c>
      <c r="C54" s="12" t="s">
        <v>136</v>
      </c>
      <c r="D54" s="12" t="s">
        <v>50</v>
      </c>
      <c r="E54" s="12" t="s">
        <v>45</v>
      </c>
      <c r="F54" s="12" t="s">
        <v>137</v>
      </c>
      <c r="G54" s="12" t="s">
        <v>507</v>
      </c>
      <c r="H54" s="12" t="s">
        <v>87</v>
      </c>
      <c r="I54" s="12" t="s">
        <v>56</v>
      </c>
      <c r="J54" s="9" t="s">
        <v>46</v>
      </c>
      <c r="K54" s="9">
        <v>65</v>
      </c>
      <c r="L54" s="7">
        <v>32.700000000000003</v>
      </c>
      <c r="M54" s="8">
        <f t="shared" si="6"/>
        <v>60.666666666666657</v>
      </c>
      <c r="N54" s="8">
        <f t="shared" si="7"/>
        <v>9.81</v>
      </c>
      <c r="O54" s="8">
        <f t="shared" si="8"/>
        <v>70.476666666666659</v>
      </c>
    </row>
    <row r="55" spans="1:15" ht="20.100000000000001" customHeight="1" x14ac:dyDescent="0.15">
      <c r="A55" s="5">
        <v>14</v>
      </c>
      <c r="B55" s="9">
        <v>2000</v>
      </c>
      <c r="C55" s="9" t="s">
        <v>280</v>
      </c>
      <c r="D55" s="9" t="s">
        <v>235</v>
      </c>
      <c r="E55" s="9" t="s">
        <v>236</v>
      </c>
      <c r="F55" s="12" t="s">
        <v>281</v>
      </c>
      <c r="G55" s="12" t="s">
        <v>86</v>
      </c>
      <c r="H55" s="12" t="s">
        <v>87</v>
      </c>
      <c r="I55" s="9" t="s">
        <v>56</v>
      </c>
      <c r="J55" s="9" t="s">
        <v>42</v>
      </c>
      <c r="K55" s="9">
        <v>60</v>
      </c>
      <c r="L55" s="7">
        <v>29.6</v>
      </c>
      <c r="M55" s="8">
        <f t="shared" si="6"/>
        <v>55.999999999999993</v>
      </c>
      <c r="N55" s="8">
        <f t="shared" si="7"/>
        <v>8.8800000000000008</v>
      </c>
      <c r="O55" s="8">
        <f t="shared" si="8"/>
        <v>64.88</v>
      </c>
    </row>
    <row r="56" spans="1:15" ht="20.100000000000001" customHeight="1" x14ac:dyDescent="0.15">
      <c r="A56" s="51" t="s">
        <v>439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</row>
    <row r="57" spans="1:15" ht="20.100000000000001" customHeight="1" x14ac:dyDescent="0.15">
      <c r="A57" s="5">
        <v>1</v>
      </c>
      <c r="B57" s="9">
        <v>2001</v>
      </c>
      <c r="C57" s="12" t="s">
        <v>120</v>
      </c>
      <c r="D57" s="12" t="s">
        <v>50</v>
      </c>
      <c r="E57" s="12" t="s">
        <v>45</v>
      </c>
      <c r="F57" s="12" t="s">
        <v>121</v>
      </c>
      <c r="G57" s="12">
        <v>1981.12</v>
      </c>
      <c r="H57" s="12" t="s">
        <v>69</v>
      </c>
      <c r="I57" s="12" t="s">
        <v>56</v>
      </c>
      <c r="J57" s="9" t="s">
        <v>44</v>
      </c>
      <c r="K57" s="9">
        <v>110</v>
      </c>
      <c r="L57" s="7">
        <v>36.299999999999997</v>
      </c>
      <c r="M57" s="8">
        <f t="shared" ref="M57:M69" si="9">100/110*0.7*K57</f>
        <v>70</v>
      </c>
      <c r="N57" s="8">
        <f t="shared" si="7"/>
        <v>10.889999999999999</v>
      </c>
      <c r="O57" s="8">
        <f t="shared" ref="O57:O84" si="10">M57+N57</f>
        <v>80.89</v>
      </c>
    </row>
    <row r="58" spans="1:15" ht="20.100000000000001" customHeight="1" x14ac:dyDescent="0.15">
      <c r="A58" s="5">
        <v>2</v>
      </c>
      <c r="B58" s="10" t="s">
        <v>499</v>
      </c>
      <c r="C58" s="11" t="s">
        <v>297</v>
      </c>
      <c r="D58" s="11" t="s">
        <v>235</v>
      </c>
      <c r="E58" s="11" t="s">
        <v>45</v>
      </c>
      <c r="F58" s="10" t="s">
        <v>298</v>
      </c>
      <c r="G58" s="10" t="s">
        <v>86</v>
      </c>
      <c r="H58" s="10" t="s">
        <v>69</v>
      </c>
      <c r="I58" s="10" t="s">
        <v>56</v>
      </c>
      <c r="J58" s="9" t="s">
        <v>44</v>
      </c>
      <c r="K58" s="9">
        <v>70</v>
      </c>
      <c r="L58" s="7">
        <v>52</v>
      </c>
      <c r="M58" s="8">
        <f t="shared" si="9"/>
        <v>44.545454545454547</v>
      </c>
      <c r="N58" s="8">
        <f t="shared" si="7"/>
        <v>15.6</v>
      </c>
      <c r="O58" s="8">
        <f t="shared" si="10"/>
        <v>60.145454545454548</v>
      </c>
    </row>
    <row r="59" spans="1:15" ht="20.100000000000001" customHeight="1" x14ac:dyDescent="0.15">
      <c r="A59" s="5">
        <v>3</v>
      </c>
      <c r="B59" s="10" t="s">
        <v>499</v>
      </c>
      <c r="C59" s="11" t="s">
        <v>301</v>
      </c>
      <c r="D59" s="11" t="s">
        <v>235</v>
      </c>
      <c r="E59" s="11" t="s">
        <v>236</v>
      </c>
      <c r="F59" s="10" t="s">
        <v>302</v>
      </c>
      <c r="G59" s="10" t="s">
        <v>420</v>
      </c>
      <c r="H59" s="10" t="s">
        <v>69</v>
      </c>
      <c r="I59" s="10" t="s">
        <v>56</v>
      </c>
      <c r="J59" s="9" t="s">
        <v>42</v>
      </c>
      <c r="K59" s="9">
        <v>65</v>
      </c>
      <c r="L59" s="7">
        <v>61.3</v>
      </c>
      <c r="M59" s="8">
        <f t="shared" si="9"/>
        <v>41.36363636363636</v>
      </c>
      <c r="N59" s="8">
        <f t="shared" si="7"/>
        <v>18.389999999999997</v>
      </c>
      <c r="O59" s="8">
        <f t="shared" si="10"/>
        <v>59.75363636363636</v>
      </c>
    </row>
    <row r="60" spans="1:15" ht="20.100000000000001" customHeight="1" x14ac:dyDescent="0.15">
      <c r="A60" s="5">
        <v>4</v>
      </c>
      <c r="B60" s="9">
        <v>2001</v>
      </c>
      <c r="C60" s="9" t="s">
        <v>255</v>
      </c>
      <c r="D60" s="9" t="s">
        <v>235</v>
      </c>
      <c r="E60" s="9" t="s">
        <v>45</v>
      </c>
      <c r="F60" s="12" t="s">
        <v>256</v>
      </c>
      <c r="G60" s="12" t="s">
        <v>420</v>
      </c>
      <c r="H60" s="12" t="s">
        <v>196</v>
      </c>
      <c r="I60" s="9" t="s">
        <v>56</v>
      </c>
      <c r="J60" s="9" t="s">
        <v>46</v>
      </c>
      <c r="K60" s="9">
        <v>65</v>
      </c>
      <c r="L60" s="7">
        <v>57.6</v>
      </c>
      <c r="M60" s="8">
        <f t="shared" si="9"/>
        <v>41.36363636363636</v>
      </c>
      <c r="N60" s="8">
        <f t="shared" si="7"/>
        <v>17.28</v>
      </c>
      <c r="O60" s="8">
        <f t="shared" si="10"/>
        <v>58.643636363636361</v>
      </c>
    </row>
    <row r="61" spans="1:15" ht="20.100000000000001" customHeight="1" x14ac:dyDescent="0.15">
      <c r="A61" s="5">
        <v>5</v>
      </c>
      <c r="B61" s="9">
        <v>2001</v>
      </c>
      <c r="C61" s="9" t="s">
        <v>109</v>
      </c>
      <c r="D61" s="9" t="s">
        <v>50</v>
      </c>
      <c r="E61" s="9" t="s">
        <v>236</v>
      </c>
      <c r="F61" s="12" t="s">
        <v>110</v>
      </c>
      <c r="G61" s="12" t="s">
        <v>86</v>
      </c>
      <c r="H61" s="12" t="s">
        <v>69</v>
      </c>
      <c r="I61" s="9" t="s">
        <v>56</v>
      </c>
      <c r="J61" s="9" t="s">
        <v>44</v>
      </c>
      <c r="K61" s="9">
        <v>70</v>
      </c>
      <c r="L61" s="7">
        <v>43.9</v>
      </c>
      <c r="M61" s="8">
        <f t="shared" si="9"/>
        <v>44.545454545454547</v>
      </c>
      <c r="N61" s="8">
        <f t="shared" si="7"/>
        <v>13.17</v>
      </c>
      <c r="O61" s="8">
        <f t="shared" si="10"/>
        <v>57.715454545454548</v>
      </c>
    </row>
    <row r="62" spans="1:15" ht="20.100000000000001" customHeight="1" x14ac:dyDescent="0.15">
      <c r="A62" s="5">
        <v>6</v>
      </c>
      <c r="B62" s="9">
        <v>2001</v>
      </c>
      <c r="C62" s="12" t="s">
        <v>209</v>
      </c>
      <c r="D62" s="12" t="s">
        <v>235</v>
      </c>
      <c r="E62" s="9" t="s">
        <v>236</v>
      </c>
      <c r="F62" s="13" t="s">
        <v>210</v>
      </c>
      <c r="G62" s="12" t="s">
        <v>86</v>
      </c>
      <c r="H62" s="12" t="s">
        <v>69</v>
      </c>
      <c r="I62" s="12" t="s">
        <v>56</v>
      </c>
      <c r="J62" s="9" t="s">
        <v>44</v>
      </c>
      <c r="K62" s="9">
        <v>70</v>
      </c>
      <c r="L62" s="7">
        <v>42.8</v>
      </c>
      <c r="M62" s="8">
        <f t="shared" si="9"/>
        <v>44.545454545454547</v>
      </c>
      <c r="N62" s="8">
        <f t="shared" si="7"/>
        <v>12.839999999999998</v>
      </c>
      <c r="O62" s="8">
        <f t="shared" si="10"/>
        <v>57.385454545454543</v>
      </c>
    </row>
    <row r="63" spans="1:15" ht="20.100000000000001" customHeight="1" x14ac:dyDescent="0.15">
      <c r="A63" s="5">
        <v>7</v>
      </c>
      <c r="B63" s="9">
        <v>2001</v>
      </c>
      <c r="C63" s="9" t="s">
        <v>197</v>
      </c>
      <c r="D63" s="9" t="s">
        <v>235</v>
      </c>
      <c r="E63" s="9" t="s">
        <v>236</v>
      </c>
      <c r="F63" s="12" t="s">
        <v>198</v>
      </c>
      <c r="G63" s="12" t="s">
        <v>420</v>
      </c>
      <c r="H63" s="12" t="s">
        <v>196</v>
      </c>
      <c r="I63" s="9" t="s">
        <v>56</v>
      </c>
      <c r="J63" s="9" t="s">
        <v>44</v>
      </c>
      <c r="K63" s="9">
        <v>70</v>
      </c>
      <c r="L63" s="7">
        <v>39.9</v>
      </c>
      <c r="M63" s="8">
        <f t="shared" si="9"/>
        <v>44.545454545454547</v>
      </c>
      <c r="N63" s="8">
        <f t="shared" si="7"/>
        <v>11.969999999999999</v>
      </c>
      <c r="O63" s="8">
        <f t="shared" si="10"/>
        <v>56.515454545454546</v>
      </c>
    </row>
    <row r="64" spans="1:15" ht="20.100000000000001" customHeight="1" x14ac:dyDescent="0.15">
      <c r="A64" s="5">
        <v>8</v>
      </c>
      <c r="B64" s="9">
        <v>2001</v>
      </c>
      <c r="C64" s="12" t="s">
        <v>145</v>
      </c>
      <c r="D64" s="12" t="s">
        <v>50</v>
      </c>
      <c r="E64" s="12" t="s">
        <v>45</v>
      </c>
      <c r="F64" s="12" t="s">
        <v>146</v>
      </c>
      <c r="G64" s="12" t="s">
        <v>86</v>
      </c>
      <c r="H64" s="12" t="s">
        <v>69</v>
      </c>
      <c r="I64" s="12" t="s">
        <v>56</v>
      </c>
      <c r="J64" s="9" t="s">
        <v>44</v>
      </c>
      <c r="K64" s="9">
        <v>70</v>
      </c>
      <c r="L64" s="7">
        <v>38.6</v>
      </c>
      <c r="M64" s="8">
        <f t="shared" si="9"/>
        <v>44.545454545454547</v>
      </c>
      <c r="N64" s="8">
        <f t="shared" si="7"/>
        <v>11.58</v>
      </c>
      <c r="O64" s="8">
        <f t="shared" si="10"/>
        <v>56.125454545454545</v>
      </c>
    </row>
    <row r="65" spans="1:15" ht="20.100000000000001" customHeight="1" x14ac:dyDescent="0.15">
      <c r="A65" s="5">
        <v>9</v>
      </c>
      <c r="B65" s="9">
        <v>2001</v>
      </c>
      <c r="C65" s="9" t="s">
        <v>67</v>
      </c>
      <c r="D65" s="9" t="s">
        <v>235</v>
      </c>
      <c r="E65" s="9" t="s">
        <v>45</v>
      </c>
      <c r="F65" s="12" t="s">
        <v>419</v>
      </c>
      <c r="G65" s="12" t="s">
        <v>68</v>
      </c>
      <c r="H65" s="12" t="s">
        <v>69</v>
      </c>
      <c r="I65" s="9" t="s">
        <v>56</v>
      </c>
      <c r="J65" s="9" t="s">
        <v>44</v>
      </c>
      <c r="K65" s="9">
        <v>60</v>
      </c>
      <c r="L65" s="7">
        <v>56.2</v>
      </c>
      <c r="M65" s="8">
        <f t="shared" si="9"/>
        <v>38.18181818181818</v>
      </c>
      <c r="N65" s="8">
        <f t="shared" si="7"/>
        <v>16.86</v>
      </c>
      <c r="O65" s="8">
        <f t="shared" si="10"/>
        <v>55.041818181818179</v>
      </c>
    </row>
    <row r="66" spans="1:15" ht="20.100000000000001" customHeight="1" x14ac:dyDescent="0.15">
      <c r="A66" s="5">
        <v>10</v>
      </c>
      <c r="B66" s="9">
        <v>2001</v>
      </c>
      <c r="C66" s="12" t="s">
        <v>143</v>
      </c>
      <c r="D66" s="12" t="s">
        <v>50</v>
      </c>
      <c r="E66" s="12" t="s">
        <v>45</v>
      </c>
      <c r="F66" s="12" t="s">
        <v>144</v>
      </c>
      <c r="G66" s="12" t="s">
        <v>68</v>
      </c>
      <c r="H66" s="12" t="s">
        <v>69</v>
      </c>
      <c r="I66" s="12" t="s">
        <v>56</v>
      </c>
      <c r="J66" s="9" t="s">
        <v>46</v>
      </c>
      <c r="K66" s="9">
        <v>55</v>
      </c>
      <c r="L66" s="7">
        <v>66.5</v>
      </c>
      <c r="M66" s="8">
        <f t="shared" si="9"/>
        <v>35</v>
      </c>
      <c r="N66" s="8">
        <f t="shared" si="7"/>
        <v>19.95</v>
      </c>
      <c r="O66" s="8">
        <f t="shared" si="10"/>
        <v>54.95</v>
      </c>
    </row>
    <row r="67" spans="1:15" ht="20.100000000000001" customHeight="1" x14ac:dyDescent="0.15">
      <c r="A67" s="5">
        <v>11</v>
      </c>
      <c r="B67" s="10" t="s">
        <v>499</v>
      </c>
      <c r="C67" s="32" t="s">
        <v>303</v>
      </c>
      <c r="D67" s="32" t="s">
        <v>235</v>
      </c>
      <c r="E67" s="32" t="s">
        <v>45</v>
      </c>
      <c r="F67" s="33" t="s">
        <v>304</v>
      </c>
      <c r="G67" s="32">
        <v>1990.03</v>
      </c>
      <c r="H67" s="33" t="s">
        <v>69</v>
      </c>
      <c r="I67" s="10" t="s">
        <v>56</v>
      </c>
      <c r="J67" s="9" t="s">
        <v>42</v>
      </c>
      <c r="K67" s="9">
        <v>65</v>
      </c>
      <c r="L67" s="7">
        <v>44.5</v>
      </c>
      <c r="M67" s="8">
        <f t="shared" si="9"/>
        <v>41.36363636363636</v>
      </c>
      <c r="N67" s="8">
        <f t="shared" si="7"/>
        <v>13.35</v>
      </c>
      <c r="O67" s="8">
        <f t="shared" si="10"/>
        <v>54.713636363636361</v>
      </c>
    </row>
    <row r="68" spans="1:15" ht="20.100000000000001" customHeight="1" x14ac:dyDescent="0.15">
      <c r="A68" s="5">
        <v>12</v>
      </c>
      <c r="B68" s="9">
        <v>2001</v>
      </c>
      <c r="C68" s="34" t="s">
        <v>257</v>
      </c>
      <c r="D68" s="34" t="s">
        <v>235</v>
      </c>
      <c r="E68" s="34" t="s">
        <v>45</v>
      </c>
      <c r="F68" s="35" t="s">
        <v>258</v>
      </c>
      <c r="G68" s="35" t="s">
        <v>284</v>
      </c>
      <c r="H68" s="35" t="s">
        <v>69</v>
      </c>
      <c r="I68" s="34" t="s">
        <v>56</v>
      </c>
      <c r="J68" s="9" t="s">
        <v>46</v>
      </c>
      <c r="K68" s="9">
        <v>60</v>
      </c>
      <c r="L68" s="7">
        <v>51.6</v>
      </c>
      <c r="M68" s="8">
        <f t="shared" si="9"/>
        <v>38.18181818181818</v>
      </c>
      <c r="N68" s="8">
        <f t="shared" si="7"/>
        <v>15.48</v>
      </c>
      <c r="O68" s="8">
        <f t="shared" si="10"/>
        <v>53.661818181818177</v>
      </c>
    </row>
    <row r="69" spans="1:15" ht="20.100000000000001" customHeight="1" x14ac:dyDescent="0.15">
      <c r="A69" s="5">
        <v>13</v>
      </c>
      <c r="B69" s="10" t="s">
        <v>499</v>
      </c>
      <c r="C69" s="11" t="s">
        <v>299</v>
      </c>
      <c r="D69" s="11" t="s">
        <v>235</v>
      </c>
      <c r="E69" s="11" t="s">
        <v>45</v>
      </c>
      <c r="F69" s="10" t="s">
        <v>300</v>
      </c>
      <c r="G69" s="10" t="s">
        <v>420</v>
      </c>
      <c r="H69" s="10" t="s">
        <v>69</v>
      </c>
      <c r="I69" s="10" t="s">
        <v>56</v>
      </c>
      <c r="J69" s="9" t="s">
        <v>42</v>
      </c>
      <c r="K69" s="9">
        <v>65</v>
      </c>
      <c r="L69" s="7">
        <v>40.200000000000003</v>
      </c>
      <c r="M69" s="8">
        <f t="shared" si="9"/>
        <v>41.36363636363636</v>
      </c>
      <c r="N69" s="8">
        <f t="shared" si="7"/>
        <v>12.06</v>
      </c>
      <c r="O69" s="8">
        <f t="shared" si="10"/>
        <v>53.423636363636362</v>
      </c>
    </row>
    <row r="70" spans="1:15" ht="20.100000000000001" customHeight="1" x14ac:dyDescent="0.15">
      <c r="A70" s="51" t="s">
        <v>440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</row>
    <row r="71" spans="1:15" ht="20.100000000000001" customHeight="1" x14ac:dyDescent="0.15">
      <c r="A71" s="5">
        <v>1</v>
      </c>
      <c r="B71" s="9">
        <v>2002</v>
      </c>
      <c r="C71" s="9" t="s">
        <v>282</v>
      </c>
      <c r="D71" s="9" t="s">
        <v>235</v>
      </c>
      <c r="E71" s="9" t="s">
        <v>236</v>
      </c>
      <c r="F71" s="12" t="s">
        <v>283</v>
      </c>
      <c r="G71" s="12" t="s">
        <v>284</v>
      </c>
      <c r="H71" s="12" t="s">
        <v>176</v>
      </c>
      <c r="I71" s="9" t="s">
        <v>56</v>
      </c>
      <c r="J71" s="9" t="s">
        <v>168</v>
      </c>
      <c r="K71" s="9">
        <v>80</v>
      </c>
      <c r="L71" s="7">
        <v>47</v>
      </c>
      <c r="M71" s="8">
        <f t="shared" ref="M71:M84" si="11">100/80*0.7*K71</f>
        <v>70</v>
      </c>
      <c r="N71" s="9">
        <f t="shared" si="7"/>
        <v>14.1</v>
      </c>
      <c r="O71" s="8">
        <f t="shared" si="10"/>
        <v>84.1</v>
      </c>
    </row>
    <row r="72" spans="1:15" ht="20.100000000000001" customHeight="1" x14ac:dyDescent="0.15">
      <c r="A72" s="5">
        <v>2</v>
      </c>
      <c r="B72" s="10" t="s">
        <v>500</v>
      </c>
      <c r="C72" s="31" t="s">
        <v>311</v>
      </c>
      <c r="D72" s="31" t="s">
        <v>235</v>
      </c>
      <c r="E72" s="11" t="s">
        <v>45</v>
      </c>
      <c r="F72" s="10" t="s">
        <v>312</v>
      </c>
      <c r="G72" s="31">
        <v>1990.12</v>
      </c>
      <c r="H72" s="54">
        <v>2003.04</v>
      </c>
      <c r="I72" s="31" t="s">
        <v>56</v>
      </c>
      <c r="J72" s="9" t="s">
        <v>44</v>
      </c>
      <c r="K72" s="9">
        <v>70</v>
      </c>
      <c r="L72" s="7">
        <v>55.7</v>
      </c>
      <c r="M72" s="8">
        <f t="shared" si="11"/>
        <v>61.25</v>
      </c>
      <c r="N72" s="9">
        <f t="shared" si="7"/>
        <v>16.71</v>
      </c>
      <c r="O72" s="8">
        <f t="shared" si="10"/>
        <v>77.960000000000008</v>
      </c>
    </row>
    <row r="73" spans="1:15" ht="20.100000000000001" customHeight="1" x14ac:dyDescent="0.15">
      <c r="A73" s="5">
        <v>3</v>
      </c>
      <c r="B73" s="9">
        <v>2002</v>
      </c>
      <c r="C73" s="12" t="s">
        <v>147</v>
      </c>
      <c r="D73" s="12" t="s">
        <v>50</v>
      </c>
      <c r="E73" s="12" t="s">
        <v>45</v>
      </c>
      <c r="F73" s="12" t="s">
        <v>148</v>
      </c>
      <c r="G73" s="12" t="s">
        <v>71</v>
      </c>
      <c r="H73" s="12" t="s">
        <v>70</v>
      </c>
      <c r="I73" s="12" t="s">
        <v>56</v>
      </c>
      <c r="J73" s="9" t="s">
        <v>44</v>
      </c>
      <c r="K73" s="9">
        <v>70</v>
      </c>
      <c r="L73" s="7">
        <v>55.6</v>
      </c>
      <c r="M73" s="8">
        <f t="shared" si="11"/>
        <v>61.25</v>
      </c>
      <c r="N73" s="9">
        <f t="shared" si="7"/>
        <v>16.68</v>
      </c>
      <c r="O73" s="8">
        <f t="shared" si="10"/>
        <v>77.930000000000007</v>
      </c>
    </row>
    <row r="74" spans="1:15" ht="20.100000000000001" customHeight="1" x14ac:dyDescent="0.15">
      <c r="A74" s="5">
        <v>4</v>
      </c>
      <c r="B74" s="10" t="s">
        <v>500</v>
      </c>
      <c r="C74" s="11" t="s">
        <v>309</v>
      </c>
      <c r="D74" s="11" t="s">
        <v>235</v>
      </c>
      <c r="E74" s="11" t="s">
        <v>236</v>
      </c>
      <c r="F74" s="10" t="s">
        <v>310</v>
      </c>
      <c r="G74" s="10" t="s">
        <v>425</v>
      </c>
      <c r="H74" s="10" t="s">
        <v>70</v>
      </c>
      <c r="I74" s="10" t="s">
        <v>56</v>
      </c>
      <c r="J74" s="9" t="s">
        <v>42</v>
      </c>
      <c r="K74" s="9">
        <v>75</v>
      </c>
      <c r="L74" s="7">
        <v>30.2</v>
      </c>
      <c r="M74" s="8">
        <f t="shared" si="11"/>
        <v>65.625</v>
      </c>
      <c r="N74" s="9">
        <f t="shared" si="7"/>
        <v>9.0599999999999987</v>
      </c>
      <c r="O74" s="8">
        <f t="shared" si="10"/>
        <v>74.685000000000002</v>
      </c>
    </row>
    <row r="75" spans="1:15" ht="20.100000000000001" customHeight="1" x14ac:dyDescent="0.15">
      <c r="A75" s="5">
        <v>5</v>
      </c>
      <c r="B75" s="9">
        <v>2002</v>
      </c>
      <c r="C75" s="9" t="s">
        <v>259</v>
      </c>
      <c r="D75" s="9" t="s">
        <v>235</v>
      </c>
      <c r="E75" s="9" t="s">
        <v>45</v>
      </c>
      <c r="F75" s="12" t="s">
        <v>260</v>
      </c>
      <c r="G75" s="12" t="s">
        <v>284</v>
      </c>
      <c r="H75" s="12" t="s">
        <v>261</v>
      </c>
      <c r="I75" s="9" t="s">
        <v>56</v>
      </c>
      <c r="J75" s="9" t="s">
        <v>46</v>
      </c>
      <c r="K75" s="9">
        <v>65</v>
      </c>
      <c r="L75" s="7">
        <v>55.7</v>
      </c>
      <c r="M75" s="8">
        <f t="shared" si="11"/>
        <v>56.875</v>
      </c>
      <c r="N75" s="9">
        <f t="shared" si="7"/>
        <v>16.71</v>
      </c>
      <c r="O75" s="8">
        <f t="shared" si="10"/>
        <v>73.585000000000008</v>
      </c>
    </row>
    <row r="76" spans="1:15" ht="20.100000000000001" customHeight="1" x14ac:dyDescent="0.15">
      <c r="A76" s="5">
        <v>6</v>
      </c>
      <c r="B76" s="9">
        <v>2002</v>
      </c>
      <c r="C76" s="9" t="s">
        <v>264</v>
      </c>
      <c r="D76" s="9" t="s">
        <v>235</v>
      </c>
      <c r="E76" s="9" t="s">
        <v>45</v>
      </c>
      <c r="F76" s="12" t="s">
        <v>265</v>
      </c>
      <c r="G76" s="12" t="s">
        <v>71</v>
      </c>
      <c r="H76" s="12" t="s">
        <v>70</v>
      </c>
      <c r="I76" s="9" t="s">
        <v>422</v>
      </c>
      <c r="J76" s="9" t="s">
        <v>44</v>
      </c>
      <c r="K76" s="9">
        <v>70</v>
      </c>
      <c r="L76" s="7">
        <v>41.1</v>
      </c>
      <c r="M76" s="8">
        <f t="shared" si="11"/>
        <v>61.25</v>
      </c>
      <c r="N76" s="9">
        <f t="shared" si="7"/>
        <v>12.33</v>
      </c>
      <c r="O76" s="8">
        <f t="shared" si="10"/>
        <v>73.58</v>
      </c>
    </row>
    <row r="77" spans="1:15" ht="20.100000000000001" customHeight="1" x14ac:dyDescent="0.15">
      <c r="A77" s="5">
        <v>7</v>
      </c>
      <c r="B77" s="10" t="s">
        <v>500</v>
      </c>
      <c r="C77" s="32" t="s">
        <v>209</v>
      </c>
      <c r="D77" s="32" t="s">
        <v>235</v>
      </c>
      <c r="E77" s="32" t="s">
        <v>236</v>
      </c>
      <c r="F77" s="33" t="s">
        <v>177</v>
      </c>
      <c r="G77" s="33" t="s">
        <v>284</v>
      </c>
      <c r="H77" s="33" t="s">
        <v>70</v>
      </c>
      <c r="I77" s="33" t="s">
        <v>56</v>
      </c>
      <c r="J77" s="9" t="s">
        <v>44</v>
      </c>
      <c r="K77" s="9">
        <v>70</v>
      </c>
      <c r="L77" s="7">
        <v>39.5</v>
      </c>
      <c r="M77" s="8">
        <f t="shared" si="11"/>
        <v>61.25</v>
      </c>
      <c r="N77" s="9">
        <f t="shared" si="7"/>
        <v>11.85</v>
      </c>
      <c r="O77" s="8">
        <f t="shared" si="10"/>
        <v>73.099999999999994</v>
      </c>
    </row>
    <row r="78" spans="1:15" ht="20.100000000000001" customHeight="1" x14ac:dyDescent="0.15">
      <c r="A78" s="5">
        <v>8</v>
      </c>
      <c r="B78" s="10" t="s">
        <v>500</v>
      </c>
      <c r="C78" s="11" t="s">
        <v>307</v>
      </c>
      <c r="D78" s="11" t="s">
        <v>235</v>
      </c>
      <c r="E78" s="11" t="s">
        <v>236</v>
      </c>
      <c r="F78" s="10" t="s">
        <v>308</v>
      </c>
      <c r="G78" s="10" t="s">
        <v>421</v>
      </c>
      <c r="H78" s="10" t="s">
        <v>178</v>
      </c>
      <c r="I78" s="10" t="s">
        <v>56</v>
      </c>
      <c r="J78" s="9" t="s">
        <v>42</v>
      </c>
      <c r="K78" s="9">
        <v>65</v>
      </c>
      <c r="L78" s="7">
        <v>48.9</v>
      </c>
      <c r="M78" s="8">
        <f t="shared" si="11"/>
        <v>56.875</v>
      </c>
      <c r="N78" s="9">
        <f t="shared" si="7"/>
        <v>14.669999999999998</v>
      </c>
      <c r="O78" s="8">
        <f t="shared" si="10"/>
        <v>71.545000000000002</v>
      </c>
    </row>
    <row r="79" spans="1:15" ht="20.100000000000001" customHeight="1" x14ac:dyDescent="0.15">
      <c r="A79" s="5">
        <v>9</v>
      </c>
      <c r="B79" s="9">
        <v>2002</v>
      </c>
      <c r="C79" s="9" t="s">
        <v>262</v>
      </c>
      <c r="D79" s="9" t="s">
        <v>235</v>
      </c>
      <c r="E79" s="9" t="s">
        <v>45</v>
      </c>
      <c r="F79" s="12" t="s">
        <v>263</v>
      </c>
      <c r="G79" s="12" t="s">
        <v>68</v>
      </c>
      <c r="H79" s="12" t="s">
        <v>70</v>
      </c>
      <c r="I79" s="9" t="s">
        <v>56</v>
      </c>
      <c r="J79" s="9" t="s">
        <v>44</v>
      </c>
      <c r="K79" s="9">
        <v>65</v>
      </c>
      <c r="L79" s="7">
        <v>48.1</v>
      </c>
      <c r="M79" s="8">
        <f t="shared" si="11"/>
        <v>56.875</v>
      </c>
      <c r="N79" s="9">
        <f t="shared" si="7"/>
        <v>14.43</v>
      </c>
      <c r="O79" s="8">
        <f t="shared" si="10"/>
        <v>71.305000000000007</v>
      </c>
    </row>
    <row r="80" spans="1:15" ht="20.100000000000001" customHeight="1" x14ac:dyDescent="0.15">
      <c r="A80" s="5">
        <v>10</v>
      </c>
      <c r="B80" s="9">
        <v>2002</v>
      </c>
      <c r="C80" s="9" t="s">
        <v>149</v>
      </c>
      <c r="D80" s="9" t="s">
        <v>50</v>
      </c>
      <c r="E80" s="12" t="s">
        <v>45</v>
      </c>
      <c r="F80" s="12" t="s">
        <v>150</v>
      </c>
      <c r="G80" s="12" t="s">
        <v>97</v>
      </c>
      <c r="H80" s="12" t="s">
        <v>70</v>
      </c>
      <c r="I80" s="12" t="s">
        <v>56</v>
      </c>
      <c r="J80" s="9" t="s">
        <v>46</v>
      </c>
      <c r="K80" s="9">
        <v>55</v>
      </c>
      <c r="L80" s="7">
        <v>59.4</v>
      </c>
      <c r="M80" s="8">
        <f t="shared" si="11"/>
        <v>48.125</v>
      </c>
      <c r="N80" s="9">
        <f t="shared" si="7"/>
        <v>17.82</v>
      </c>
      <c r="O80" s="8">
        <f t="shared" si="10"/>
        <v>65.944999999999993</v>
      </c>
    </row>
    <row r="81" spans="1:15" ht="20.100000000000001" customHeight="1" x14ac:dyDescent="0.15">
      <c r="A81" s="5">
        <v>11</v>
      </c>
      <c r="B81" s="10" t="s">
        <v>500</v>
      </c>
      <c r="C81" s="11" t="s">
        <v>305</v>
      </c>
      <c r="D81" s="11" t="s">
        <v>235</v>
      </c>
      <c r="E81" s="11" t="s">
        <v>45</v>
      </c>
      <c r="F81" s="10" t="s">
        <v>306</v>
      </c>
      <c r="G81" s="11">
        <v>1992.12</v>
      </c>
      <c r="H81" s="11">
        <v>2003.04</v>
      </c>
      <c r="I81" s="11" t="s">
        <v>56</v>
      </c>
      <c r="J81" s="9" t="s">
        <v>44</v>
      </c>
      <c r="K81" s="9">
        <v>60</v>
      </c>
      <c r="L81" s="7">
        <v>41.7</v>
      </c>
      <c r="M81" s="8">
        <f t="shared" si="11"/>
        <v>52.5</v>
      </c>
      <c r="N81" s="9">
        <f t="shared" si="7"/>
        <v>12.51</v>
      </c>
      <c r="O81" s="8">
        <f t="shared" si="10"/>
        <v>65.010000000000005</v>
      </c>
    </row>
    <row r="82" spans="1:15" ht="20.100000000000001" customHeight="1" x14ac:dyDescent="0.15">
      <c r="A82" s="5">
        <v>12</v>
      </c>
      <c r="B82" s="36">
        <v>2002</v>
      </c>
      <c r="C82" s="36" t="s">
        <v>315</v>
      </c>
      <c r="D82" s="36" t="s">
        <v>235</v>
      </c>
      <c r="E82" s="11" t="s">
        <v>236</v>
      </c>
      <c r="F82" s="10" t="s">
        <v>316</v>
      </c>
      <c r="G82" s="36">
        <v>1991.12</v>
      </c>
      <c r="H82" s="54">
        <v>2003.04</v>
      </c>
      <c r="I82" s="10" t="s">
        <v>56</v>
      </c>
      <c r="J82" s="9" t="s">
        <v>42</v>
      </c>
      <c r="K82" s="9">
        <v>60</v>
      </c>
      <c r="L82" s="7">
        <v>36.299999999999997</v>
      </c>
      <c r="M82" s="8">
        <f t="shared" si="11"/>
        <v>52.5</v>
      </c>
      <c r="N82" s="9">
        <f t="shared" si="7"/>
        <v>10.889999999999999</v>
      </c>
      <c r="O82" s="8">
        <f t="shared" si="10"/>
        <v>63.39</v>
      </c>
    </row>
    <row r="83" spans="1:15" ht="20.100000000000001" customHeight="1" x14ac:dyDescent="0.15">
      <c r="A83" s="5">
        <v>13</v>
      </c>
      <c r="B83" s="10" t="s">
        <v>500</v>
      </c>
      <c r="C83" s="11" t="s">
        <v>313</v>
      </c>
      <c r="D83" s="11" t="s">
        <v>235</v>
      </c>
      <c r="E83" s="11" t="s">
        <v>45</v>
      </c>
      <c r="F83" s="10" t="s">
        <v>314</v>
      </c>
      <c r="G83" s="10" t="s">
        <v>421</v>
      </c>
      <c r="H83" s="54">
        <v>2003.04</v>
      </c>
      <c r="I83" s="31" t="s">
        <v>56</v>
      </c>
      <c r="J83" s="9" t="s">
        <v>42</v>
      </c>
      <c r="K83" s="9">
        <v>60</v>
      </c>
      <c r="L83" s="7">
        <v>30.8</v>
      </c>
      <c r="M83" s="8">
        <f t="shared" si="11"/>
        <v>52.5</v>
      </c>
      <c r="N83" s="9">
        <f t="shared" si="7"/>
        <v>9.24</v>
      </c>
      <c r="O83" s="8">
        <f t="shared" si="10"/>
        <v>61.74</v>
      </c>
    </row>
    <row r="84" spans="1:15" ht="20.100000000000001" customHeight="1" x14ac:dyDescent="0.15">
      <c r="A84" s="5">
        <v>14</v>
      </c>
      <c r="B84" s="9">
        <v>2002</v>
      </c>
      <c r="C84" s="9" t="s">
        <v>95</v>
      </c>
      <c r="D84" s="9" t="s">
        <v>50</v>
      </c>
      <c r="E84" s="9" t="s">
        <v>236</v>
      </c>
      <c r="F84" s="14" t="s">
        <v>96</v>
      </c>
      <c r="G84" s="9" t="s">
        <v>97</v>
      </c>
      <c r="H84" s="9">
        <v>2003.04</v>
      </c>
      <c r="I84" s="9" t="s">
        <v>56</v>
      </c>
      <c r="J84" s="9" t="s">
        <v>42</v>
      </c>
      <c r="K84" s="9">
        <v>55</v>
      </c>
      <c r="L84" s="7">
        <v>39.5</v>
      </c>
      <c r="M84" s="8">
        <f t="shared" si="11"/>
        <v>48.125</v>
      </c>
      <c r="N84" s="9">
        <f t="shared" si="7"/>
        <v>11.85</v>
      </c>
      <c r="O84" s="8">
        <f t="shared" si="10"/>
        <v>59.975000000000001</v>
      </c>
    </row>
    <row r="85" spans="1:15" ht="20.100000000000001" customHeight="1" x14ac:dyDescent="0.15">
      <c r="A85" s="51" t="s">
        <v>441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</row>
    <row r="86" spans="1:15" ht="20.100000000000001" customHeight="1" x14ac:dyDescent="0.15">
      <c r="A86" s="5">
        <v>1</v>
      </c>
      <c r="B86" s="10" t="s">
        <v>501</v>
      </c>
      <c r="C86" s="11" t="s">
        <v>119</v>
      </c>
      <c r="D86" s="11" t="s">
        <v>235</v>
      </c>
      <c r="E86" s="11" t="s">
        <v>45</v>
      </c>
      <c r="F86" s="10" t="s">
        <v>251</v>
      </c>
      <c r="G86" s="37" t="s">
        <v>57</v>
      </c>
      <c r="H86" s="37" t="s">
        <v>72</v>
      </c>
      <c r="I86" s="37" t="s">
        <v>56</v>
      </c>
      <c r="J86" s="9" t="s">
        <v>44</v>
      </c>
      <c r="K86" s="9">
        <v>90</v>
      </c>
      <c r="L86" s="7">
        <v>55.5</v>
      </c>
      <c r="M86" s="8">
        <f t="shared" ref="M86:M100" si="12">100/90*0.7*K86</f>
        <v>70</v>
      </c>
      <c r="N86" s="8">
        <f t="shared" ref="N86:N122" si="13">L86*0.3</f>
        <v>16.649999999999999</v>
      </c>
      <c r="O86" s="8">
        <f t="shared" ref="O86:O100" si="14">M86+N86</f>
        <v>86.65</v>
      </c>
    </row>
    <row r="87" spans="1:15" ht="20.100000000000001" customHeight="1" x14ac:dyDescent="0.15">
      <c r="A87" s="5">
        <v>2</v>
      </c>
      <c r="B87" s="9">
        <v>2003</v>
      </c>
      <c r="C87" s="9" t="s">
        <v>103</v>
      </c>
      <c r="D87" s="9" t="s">
        <v>50</v>
      </c>
      <c r="E87" s="9" t="s">
        <v>236</v>
      </c>
      <c r="F87" s="14" t="s">
        <v>104</v>
      </c>
      <c r="G87" s="9" t="s">
        <v>97</v>
      </c>
      <c r="H87" s="9" t="s">
        <v>72</v>
      </c>
      <c r="I87" s="9" t="s">
        <v>56</v>
      </c>
      <c r="J87" s="9" t="s">
        <v>44</v>
      </c>
      <c r="K87" s="9">
        <v>65</v>
      </c>
      <c r="L87" s="7">
        <v>71.599999999999994</v>
      </c>
      <c r="M87" s="8">
        <f t="shared" si="12"/>
        <v>50.555555555555557</v>
      </c>
      <c r="N87" s="8">
        <f t="shared" si="13"/>
        <v>21.479999999999997</v>
      </c>
      <c r="O87" s="8">
        <f t="shared" si="14"/>
        <v>72.035555555555561</v>
      </c>
    </row>
    <row r="88" spans="1:15" ht="20.100000000000001" customHeight="1" x14ac:dyDescent="0.15">
      <c r="A88" s="5">
        <v>3</v>
      </c>
      <c r="B88" s="9">
        <v>2003</v>
      </c>
      <c r="C88" s="12" t="s">
        <v>122</v>
      </c>
      <c r="D88" s="12" t="s">
        <v>50</v>
      </c>
      <c r="E88" s="12" t="s">
        <v>45</v>
      </c>
      <c r="F88" s="12" t="s">
        <v>123</v>
      </c>
      <c r="G88" s="12" t="s">
        <v>68</v>
      </c>
      <c r="H88" s="12" t="s">
        <v>72</v>
      </c>
      <c r="I88" s="12" t="s">
        <v>56</v>
      </c>
      <c r="J88" s="9" t="s">
        <v>44</v>
      </c>
      <c r="K88" s="9">
        <v>70</v>
      </c>
      <c r="L88" s="7">
        <v>57.3</v>
      </c>
      <c r="M88" s="8">
        <f t="shared" si="12"/>
        <v>54.444444444444443</v>
      </c>
      <c r="N88" s="8">
        <f t="shared" si="13"/>
        <v>17.189999999999998</v>
      </c>
      <c r="O88" s="8">
        <f t="shared" si="14"/>
        <v>71.634444444444441</v>
      </c>
    </row>
    <row r="89" spans="1:15" ht="20.100000000000001" customHeight="1" x14ac:dyDescent="0.15">
      <c r="A89" s="5">
        <v>4</v>
      </c>
      <c r="B89" s="9">
        <v>2003</v>
      </c>
      <c r="C89" s="9" t="s">
        <v>478</v>
      </c>
      <c r="D89" s="9" t="s">
        <v>50</v>
      </c>
      <c r="E89" s="9" t="s">
        <v>236</v>
      </c>
      <c r="F89" s="12" t="s">
        <v>479</v>
      </c>
      <c r="G89" s="12" t="s">
        <v>68</v>
      </c>
      <c r="H89" s="12" t="s">
        <v>72</v>
      </c>
      <c r="I89" s="9" t="s">
        <v>56</v>
      </c>
      <c r="J89" s="9" t="s">
        <v>44</v>
      </c>
      <c r="K89" s="9">
        <v>70</v>
      </c>
      <c r="L89" s="7">
        <v>47.9</v>
      </c>
      <c r="M89" s="8">
        <f t="shared" si="12"/>
        <v>54.444444444444443</v>
      </c>
      <c r="N89" s="8">
        <f t="shared" si="13"/>
        <v>14.37</v>
      </c>
      <c r="O89" s="8">
        <f t="shared" si="14"/>
        <v>68.814444444444447</v>
      </c>
    </row>
    <row r="90" spans="1:15" ht="20.100000000000001" customHeight="1" x14ac:dyDescent="0.15">
      <c r="A90" s="5">
        <v>5</v>
      </c>
      <c r="B90" s="10" t="s">
        <v>501</v>
      </c>
      <c r="C90" s="11" t="s">
        <v>328</v>
      </c>
      <c r="D90" s="11" t="s">
        <v>235</v>
      </c>
      <c r="E90" s="11" t="s">
        <v>236</v>
      </c>
      <c r="F90" s="11" t="s">
        <v>179</v>
      </c>
      <c r="G90" s="10" t="s">
        <v>421</v>
      </c>
      <c r="H90" s="11">
        <v>2004.04</v>
      </c>
      <c r="I90" s="10" t="s">
        <v>56</v>
      </c>
      <c r="J90" s="9" t="s">
        <v>42</v>
      </c>
      <c r="K90" s="9">
        <v>65</v>
      </c>
      <c r="L90" s="7">
        <v>58.5</v>
      </c>
      <c r="M90" s="8">
        <f t="shared" si="12"/>
        <v>50.555555555555557</v>
      </c>
      <c r="N90" s="8">
        <f t="shared" si="13"/>
        <v>17.55</v>
      </c>
      <c r="O90" s="8">
        <f t="shared" si="14"/>
        <v>68.105555555555554</v>
      </c>
    </row>
    <row r="91" spans="1:15" ht="20.100000000000001" customHeight="1" x14ac:dyDescent="0.15">
      <c r="A91" s="5">
        <v>6</v>
      </c>
      <c r="B91" s="9">
        <v>2003</v>
      </c>
      <c r="C91" s="9" t="s">
        <v>101</v>
      </c>
      <c r="D91" s="9" t="s">
        <v>50</v>
      </c>
      <c r="E91" s="9" t="s">
        <v>236</v>
      </c>
      <c r="F91" s="14" t="s">
        <v>102</v>
      </c>
      <c r="G91" s="9">
        <v>1991.12</v>
      </c>
      <c r="H91" s="9" t="s">
        <v>72</v>
      </c>
      <c r="I91" s="9" t="s">
        <v>56</v>
      </c>
      <c r="J91" s="9" t="s">
        <v>42</v>
      </c>
      <c r="K91" s="9">
        <v>65</v>
      </c>
      <c r="L91" s="7">
        <v>58.4</v>
      </c>
      <c r="M91" s="8">
        <f t="shared" si="12"/>
        <v>50.555555555555557</v>
      </c>
      <c r="N91" s="8">
        <f t="shared" si="13"/>
        <v>17.52</v>
      </c>
      <c r="O91" s="8">
        <f t="shared" si="14"/>
        <v>68.075555555555553</v>
      </c>
    </row>
    <row r="92" spans="1:15" ht="20.100000000000001" customHeight="1" x14ac:dyDescent="0.15">
      <c r="A92" s="5">
        <v>7</v>
      </c>
      <c r="B92" s="10" t="s">
        <v>501</v>
      </c>
      <c r="C92" s="11" t="s">
        <v>317</v>
      </c>
      <c r="D92" s="11" t="s">
        <v>235</v>
      </c>
      <c r="E92" s="11" t="s">
        <v>45</v>
      </c>
      <c r="F92" s="10" t="s">
        <v>318</v>
      </c>
      <c r="G92" s="10" t="s">
        <v>421</v>
      </c>
      <c r="H92" s="10" t="s">
        <v>72</v>
      </c>
      <c r="I92" s="10" t="s">
        <v>56</v>
      </c>
      <c r="J92" s="9" t="s">
        <v>42</v>
      </c>
      <c r="K92" s="9">
        <v>65</v>
      </c>
      <c r="L92" s="7">
        <v>53.1</v>
      </c>
      <c r="M92" s="8">
        <f t="shared" si="12"/>
        <v>50.555555555555557</v>
      </c>
      <c r="N92" s="8">
        <f t="shared" si="13"/>
        <v>15.93</v>
      </c>
      <c r="O92" s="8">
        <f t="shared" si="14"/>
        <v>66.48555555555555</v>
      </c>
    </row>
    <row r="93" spans="1:15" ht="20.100000000000001" customHeight="1" x14ac:dyDescent="0.15">
      <c r="A93" s="5">
        <v>8</v>
      </c>
      <c r="B93" s="12" t="s">
        <v>501</v>
      </c>
      <c r="C93" s="24" t="s">
        <v>14</v>
      </c>
      <c r="D93" s="12" t="s">
        <v>50</v>
      </c>
      <c r="E93" s="12" t="s">
        <v>45</v>
      </c>
      <c r="F93" s="19" t="s">
        <v>15</v>
      </c>
      <c r="G93" s="24">
        <v>1992.12</v>
      </c>
      <c r="H93" s="24">
        <v>2004.04</v>
      </c>
      <c r="I93" s="12" t="s">
        <v>56</v>
      </c>
      <c r="J93" s="25" t="s">
        <v>44</v>
      </c>
      <c r="K93" s="9">
        <v>65</v>
      </c>
      <c r="L93" s="7">
        <v>34.6</v>
      </c>
      <c r="M93" s="8">
        <f t="shared" si="12"/>
        <v>50.555555555555557</v>
      </c>
      <c r="N93" s="8">
        <f t="shared" si="13"/>
        <v>10.38</v>
      </c>
      <c r="O93" s="8">
        <f t="shared" si="14"/>
        <v>60.93555555555556</v>
      </c>
    </row>
    <row r="94" spans="1:15" ht="20.100000000000001" customHeight="1" x14ac:dyDescent="0.15">
      <c r="A94" s="5">
        <v>9</v>
      </c>
      <c r="B94" s="9">
        <v>2003</v>
      </c>
      <c r="C94" s="12" t="s">
        <v>151</v>
      </c>
      <c r="D94" s="12" t="s">
        <v>50</v>
      </c>
      <c r="E94" s="12" t="s">
        <v>45</v>
      </c>
      <c r="F94" s="12" t="s">
        <v>152</v>
      </c>
      <c r="G94" s="12" t="s">
        <v>100</v>
      </c>
      <c r="H94" s="12" t="s">
        <v>72</v>
      </c>
      <c r="I94" s="12" t="s">
        <v>56</v>
      </c>
      <c r="J94" s="9" t="s">
        <v>44</v>
      </c>
      <c r="K94" s="9">
        <v>60</v>
      </c>
      <c r="L94" s="7">
        <v>43.9</v>
      </c>
      <c r="M94" s="8">
        <f t="shared" si="12"/>
        <v>46.666666666666664</v>
      </c>
      <c r="N94" s="8">
        <f t="shared" si="13"/>
        <v>13.17</v>
      </c>
      <c r="O94" s="8">
        <f t="shared" si="14"/>
        <v>59.836666666666666</v>
      </c>
    </row>
    <row r="95" spans="1:15" ht="20.100000000000001" customHeight="1" x14ac:dyDescent="0.15">
      <c r="A95" s="5">
        <v>10</v>
      </c>
      <c r="B95" s="9">
        <v>2003</v>
      </c>
      <c r="C95" s="9" t="s">
        <v>266</v>
      </c>
      <c r="D95" s="9" t="s">
        <v>235</v>
      </c>
      <c r="E95" s="9" t="s">
        <v>45</v>
      </c>
      <c r="F95" s="12" t="s">
        <v>239</v>
      </c>
      <c r="G95" s="12" t="s">
        <v>423</v>
      </c>
      <c r="H95" s="12" t="s">
        <v>72</v>
      </c>
      <c r="I95" s="9" t="s">
        <v>56</v>
      </c>
      <c r="J95" s="9" t="s">
        <v>44</v>
      </c>
      <c r="K95" s="9">
        <v>60</v>
      </c>
      <c r="L95" s="7">
        <v>43.6</v>
      </c>
      <c r="M95" s="8">
        <f t="shared" si="12"/>
        <v>46.666666666666664</v>
      </c>
      <c r="N95" s="8">
        <f t="shared" si="13"/>
        <v>13.08</v>
      </c>
      <c r="O95" s="8">
        <f t="shared" si="14"/>
        <v>59.746666666666663</v>
      </c>
    </row>
    <row r="96" spans="1:15" ht="20.100000000000001" customHeight="1" x14ac:dyDescent="0.15">
      <c r="A96" s="5">
        <v>11</v>
      </c>
      <c r="B96" s="10" t="s">
        <v>501</v>
      </c>
      <c r="C96" s="11" t="s">
        <v>326</v>
      </c>
      <c r="D96" s="11" t="s">
        <v>235</v>
      </c>
      <c r="E96" s="11" t="s">
        <v>45</v>
      </c>
      <c r="F96" s="10" t="s">
        <v>327</v>
      </c>
      <c r="G96" s="10" t="s">
        <v>426</v>
      </c>
      <c r="H96" s="10" t="s">
        <v>72</v>
      </c>
      <c r="I96" s="10" t="s">
        <v>56</v>
      </c>
      <c r="J96" s="9" t="s">
        <v>42</v>
      </c>
      <c r="K96" s="9">
        <v>60</v>
      </c>
      <c r="L96" s="7">
        <v>33.200000000000003</v>
      </c>
      <c r="M96" s="8">
        <f t="shared" si="12"/>
        <v>46.666666666666664</v>
      </c>
      <c r="N96" s="8">
        <f t="shared" si="13"/>
        <v>9.9600000000000009</v>
      </c>
      <c r="O96" s="8">
        <f t="shared" si="14"/>
        <v>56.626666666666665</v>
      </c>
    </row>
    <row r="97" spans="1:15" ht="20.100000000000001" customHeight="1" x14ac:dyDescent="0.15">
      <c r="A97" s="5">
        <v>12</v>
      </c>
      <c r="B97" s="10" t="s">
        <v>501</v>
      </c>
      <c r="C97" s="11" t="s">
        <v>329</v>
      </c>
      <c r="D97" s="11" t="s">
        <v>235</v>
      </c>
      <c r="E97" s="11" t="s">
        <v>45</v>
      </c>
      <c r="F97" s="10" t="s">
        <v>330</v>
      </c>
      <c r="G97" s="11">
        <v>1993.12</v>
      </c>
      <c r="H97" s="10" t="s">
        <v>72</v>
      </c>
      <c r="I97" s="10" t="s">
        <v>56</v>
      </c>
      <c r="J97" s="9" t="s">
        <v>44</v>
      </c>
      <c r="K97" s="9">
        <v>60</v>
      </c>
      <c r="L97" s="7">
        <v>33.200000000000003</v>
      </c>
      <c r="M97" s="8">
        <f t="shared" si="12"/>
        <v>46.666666666666664</v>
      </c>
      <c r="N97" s="8">
        <f t="shared" si="13"/>
        <v>9.9600000000000009</v>
      </c>
      <c r="O97" s="8">
        <f t="shared" si="14"/>
        <v>56.626666666666665</v>
      </c>
    </row>
    <row r="98" spans="1:15" ht="20.100000000000001" customHeight="1" x14ac:dyDescent="0.15">
      <c r="A98" s="5">
        <v>13</v>
      </c>
      <c r="B98" s="9">
        <v>2003</v>
      </c>
      <c r="C98" s="12" t="s">
        <v>508</v>
      </c>
      <c r="D98" s="12" t="s">
        <v>50</v>
      </c>
      <c r="E98" s="9" t="s">
        <v>236</v>
      </c>
      <c r="F98" s="12" t="s">
        <v>509</v>
      </c>
      <c r="G98" s="12" t="s">
        <v>89</v>
      </c>
      <c r="H98" s="12" t="s">
        <v>72</v>
      </c>
      <c r="I98" s="12" t="s">
        <v>56</v>
      </c>
      <c r="J98" s="9" t="s">
        <v>44</v>
      </c>
      <c r="K98" s="9">
        <v>55</v>
      </c>
      <c r="L98" s="7">
        <v>41.9</v>
      </c>
      <c r="M98" s="8">
        <f t="shared" si="12"/>
        <v>42.777777777777779</v>
      </c>
      <c r="N98" s="8">
        <f t="shared" si="13"/>
        <v>12.569999999999999</v>
      </c>
      <c r="O98" s="8">
        <f t="shared" si="14"/>
        <v>55.347777777777779</v>
      </c>
    </row>
    <row r="99" spans="1:15" ht="20.100000000000001" customHeight="1" x14ac:dyDescent="0.15">
      <c r="A99" s="5">
        <v>14</v>
      </c>
      <c r="B99" s="9">
        <v>2003</v>
      </c>
      <c r="C99" s="9" t="s">
        <v>98</v>
      </c>
      <c r="D99" s="9" t="s">
        <v>50</v>
      </c>
      <c r="E99" s="9" t="s">
        <v>236</v>
      </c>
      <c r="F99" s="12" t="s">
        <v>99</v>
      </c>
      <c r="G99" s="9" t="s">
        <v>100</v>
      </c>
      <c r="H99" s="9">
        <v>2004.04</v>
      </c>
      <c r="I99" s="9" t="s">
        <v>56</v>
      </c>
      <c r="J99" s="9" t="s">
        <v>44</v>
      </c>
      <c r="K99" s="9">
        <v>60</v>
      </c>
      <c r="L99" s="7">
        <v>27.6</v>
      </c>
      <c r="M99" s="8">
        <f t="shared" si="12"/>
        <v>46.666666666666664</v>
      </c>
      <c r="N99" s="8">
        <f t="shared" si="13"/>
        <v>8.2799999999999994</v>
      </c>
      <c r="O99" s="8">
        <f t="shared" si="14"/>
        <v>54.946666666666665</v>
      </c>
    </row>
    <row r="100" spans="1:15" ht="20.100000000000001" customHeight="1" x14ac:dyDescent="0.15">
      <c r="A100" s="5">
        <v>15</v>
      </c>
      <c r="B100" s="9">
        <v>2003</v>
      </c>
      <c r="C100" s="9" t="s">
        <v>124</v>
      </c>
      <c r="D100" s="9" t="s">
        <v>235</v>
      </c>
      <c r="E100" s="12" t="s">
        <v>45</v>
      </c>
      <c r="F100" s="12" t="s">
        <v>125</v>
      </c>
      <c r="G100" s="12">
        <v>1994.12</v>
      </c>
      <c r="H100" s="9">
        <v>2004.04</v>
      </c>
      <c r="I100" s="9" t="s">
        <v>56</v>
      </c>
      <c r="J100" s="9" t="s">
        <v>46</v>
      </c>
      <c r="K100" s="9">
        <v>50</v>
      </c>
      <c r="L100" s="7">
        <v>52.3</v>
      </c>
      <c r="M100" s="8">
        <f t="shared" si="12"/>
        <v>38.888888888888893</v>
      </c>
      <c r="N100" s="8">
        <f t="shared" si="13"/>
        <v>15.689999999999998</v>
      </c>
      <c r="O100" s="8">
        <f t="shared" si="14"/>
        <v>54.578888888888891</v>
      </c>
    </row>
    <row r="101" spans="1:15" ht="20.100000000000001" customHeight="1" x14ac:dyDescent="0.15">
      <c r="A101" s="51" t="s">
        <v>442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3"/>
    </row>
    <row r="102" spans="1:15" ht="20.100000000000001" customHeight="1" x14ac:dyDescent="0.15">
      <c r="A102" s="5">
        <v>1</v>
      </c>
      <c r="B102" s="9">
        <v>2004</v>
      </c>
      <c r="C102" s="9" t="s">
        <v>380</v>
      </c>
      <c r="D102" s="9" t="s">
        <v>235</v>
      </c>
      <c r="E102" s="9" t="s">
        <v>236</v>
      </c>
      <c r="F102" s="12" t="s">
        <v>381</v>
      </c>
      <c r="G102" s="12" t="s">
        <v>426</v>
      </c>
      <c r="H102" s="12" t="s">
        <v>464</v>
      </c>
      <c r="I102" s="9" t="s">
        <v>56</v>
      </c>
      <c r="J102" s="9" t="s">
        <v>44</v>
      </c>
      <c r="K102" s="9">
        <v>70</v>
      </c>
      <c r="L102" s="7">
        <v>51.3</v>
      </c>
      <c r="M102" s="8">
        <f t="shared" ref="M102:M111" si="15">100/70*0.7*K102</f>
        <v>70</v>
      </c>
      <c r="N102" s="9">
        <f t="shared" si="13"/>
        <v>15.389999999999999</v>
      </c>
      <c r="O102" s="8">
        <f t="shared" ref="O102:O122" si="16">M102+N102</f>
        <v>85.39</v>
      </c>
    </row>
    <row r="103" spans="1:15" ht="20.100000000000001" customHeight="1" x14ac:dyDescent="0.15">
      <c r="A103" s="5">
        <v>2</v>
      </c>
      <c r="B103" s="9">
        <v>2004</v>
      </c>
      <c r="C103" s="9" t="s">
        <v>194</v>
      </c>
      <c r="D103" s="9" t="s">
        <v>235</v>
      </c>
      <c r="E103" s="9" t="s">
        <v>236</v>
      </c>
      <c r="F103" s="12" t="s">
        <v>195</v>
      </c>
      <c r="G103" s="12" t="s">
        <v>426</v>
      </c>
      <c r="H103" s="12" t="s">
        <v>180</v>
      </c>
      <c r="I103" s="9" t="s">
        <v>56</v>
      </c>
      <c r="J103" s="9" t="s">
        <v>42</v>
      </c>
      <c r="K103" s="9">
        <v>65</v>
      </c>
      <c r="L103" s="7">
        <v>46.8</v>
      </c>
      <c r="M103" s="8">
        <f t="shared" si="15"/>
        <v>65</v>
      </c>
      <c r="N103" s="9">
        <f t="shared" si="13"/>
        <v>14.04</v>
      </c>
      <c r="O103" s="8">
        <f t="shared" si="16"/>
        <v>79.039999999999992</v>
      </c>
    </row>
    <row r="104" spans="1:15" ht="20.100000000000001" customHeight="1" x14ac:dyDescent="0.15">
      <c r="A104" s="5">
        <v>3</v>
      </c>
      <c r="B104" s="9">
        <v>2004</v>
      </c>
      <c r="C104" s="12" t="s">
        <v>153</v>
      </c>
      <c r="D104" s="12" t="s">
        <v>50</v>
      </c>
      <c r="E104" s="12" t="s">
        <v>45</v>
      </c>
      <c r="F104" s="12" t="s">
        <v>154</v>
      </c>
      <c r="G104" s="12" t="s">
        <v>89</v>
      </c>
      <c r="H104" s="12" t="s">
        <v>155</v>
      </c>
      <c r="I104" s="12" t="s">
        <v>56</v>
      </c>
      <c r="J104" s="9" t="s">
        <v>44</v>
      </c>
      <c r="K104" s="9">
        <v>65</v>
      </c>
      <c r="L104" s="7">
        <v>31.6</v>
      </c>
      <c r="M104" s="8">
        <f>100/70*0.7*K104</f>
        <v>65</v>
      </c>
      <c r="N104" s="8">
        <f>L104*0.3</f>
        <v>9.48</v>
      </c>
      <c r="O104" s="8">
        <f>M104+N104</f>
        <v>74.48</v>
      </c>
    </row>
    <row r="105" spans="1:15" ht="20.100000000000001" customHeight="1" x14ac:dyDescent="0.15">
      <c r="A105" s="5">
        <v>4</v>
      </c>
      <c r="B105" s="12" t="s">
        <v>502</v>
      </c>
      <c r="C105" s="25" t="s">
        <v>384</v>
      </c>
      <c r="D105" s="12" t="s">
        <v>50</v>
      </c>
      <c r="E105" s="12" t="s">
        <v>45</v>
      </c>
      <c r="F105" s="18" t="s">
        <v>385</v>
      </c>
      <c r="G105" s="38">
        <v>1994.12</v>
      </c>
      <c r="H105" s="12" t="s">
        <v>464</v>
      </c>
      <c r="I105" s="12" t="s">
        <v>56</v>
      </c>
      <c r="J105" s="25" t="s">
        <v>44</v>
      </c>
      <c r="K105" s="9">
        <v>60</v>
      </c>
      <c r="L105" s="7">
        <v>36.9</v>
      </c>
      <c r="M105" s="8">
        <f t="shared" si="15"/>
        <v>60</v>
      </c>
      <c r="N105" s="9">
        <f t="shared" si="13"/>
        <v>11.069999999999999</v>
      </c>
      <c r="O105" s="8">
        <f t="shared" si="16"/>
        <v>71.069999999999993</v>
      </c>
    </row>
    <row r="106" spans="1:15" ht="20.100000000000001" customHeight="1" x14ac:dyDescent="0.15">
      <c r="A106" s="5">
        <v>5</v>
      </c>
      <c r="B106" s="9">
        <v>2004</v>
      </c>
      <c r="C106" s="9" t="s">
        <v>483</v>
      </c>
      <c r="D106" s="9" t="s">
        <v>50</v>
      </c>
      <c r="E106" s="9" t="s">
        <v>236</v>
      </c>
      <c r="F106" s="12" t="s">
        <v>484</v>
      </c>
      <c r="G106" s="12" t="s">
        <v>89</v>
      </c>
      <c r="H106" s="12" t="s">
        <v>464</v>
      </c>
      <c r="I106" s="9" t="s">
        <v>56</v>
      </c>
      <c r="J106" s="9" t="s">
        <v>42</v>
      </c>
      <c r="K106" s="9">
        <v>55</v>
      </c>
      <c r="L106" s="7">
        <v>35.5</v>
      </c>
      <c r="M106" s="8">
        <f t="shared" si="15"/>
        <v>55</v>
      </c>
      <c r="N106" s="9">
        <f t="shared" si="13"/>
        <v>10.65</v>
      </c>
      <c r="O106" s="8">
        <f t="shared" si="16"/>
        <v>65.650000000000006</v>
      </c>
    </row>
    <row r="107" spans="1:15" ht="20.100000000000001" customHeight="1" x14ac:dyDescent="0.15">
      <c r="A107" s="5">
        <v>6</v>
      </c>
      <c r="B107" s="12" t="s">
        <v>502</v>
      </c>
      <c r="C107" s="23" t="s">
        <v>382</v>
      </c>
      <c r="D107" s="12" t="s">
        <v>50</v>
      </c>
      <c r="E107" s="12" t="s">
        <v>45</v>
      </c>
      <c r="F107" s="39" t="s">
        <v>383</v>
      </c>
      <c r="G107" s="40" t="s">
        <v>418</v>
      </c>
      <c r="H107" s="12" t="s">
        <v>92</v>
      </c>
      <c r="I107" s="12" t="s">
        <v>54</v>
      </c>
      <c r="J107" s="23" t="s">
        <v>181</v>
      </c>
      <c r="K107" s="9">
        <v>50</v>
      </c>
      <c r="L107" s="7">
        <v>35.200000000000003</v>
      </c>
      <c r="M107" s="8">
        <f t="shared" si="15"/>
        <v>50</v>
      </c>
      <c r="N107" s="9">
        <f t="shared" si="13"/>
        <v>10.56</v>
      </c>
      <c r="O107" s="8">
        <f t="shared" si="16"/>
        <v>60.56</v>
      </c>
    </row>
    <row r="108" spans="1:15" ht="20.100000000000001" customHeight="1" x14ac:dyDescent="0.15">
      <c r="A108" s="5">
        <v>7</v>
      </c>
      <c r="B108" s="10" t="s">
        <v>502</v>
      </c>
      <c r="C108" s="10" t="s">
        <v>363</v>
      </c>
      <c r="D108" s="10" t="s">
        <v>235</v>
      </c>
      <c r="E108" s="10" t="s">
        <v>45</v>
      </c>
      <c r="F108" s="10" t="s">
        <v>364</v>
      </c>
      <c r="G108" s="10" t="s">
        <v>346</v>
      </c>
      <c r="H108" s="10" t="s">
        <v>358</v>
      </c>
      <c r="I108" s="12" t="s">
        <v>54</v>
      </c>
      <c r="J108" s="9" t="s">
        <v>42</v>
      </c>
      <c r="K108" s="9">
        <v>30</v>
      </c>
      <c r="L108" s="7">
        <v>76.5</v>
      </c>
      <c r="M108" s="8">
        <f t="shared" si="15"/>
        <v>30</v>
      </c>
      <c r="N108" s="9">
        <f t="shared" si="13"/>
        <v>22.95</v>
      </c>
      <c r="O108" s="8">
        <f t="shared" si="16"/>
        <v>52.95</v>
      </c>
    </row>
    <row r="109" spans="1:15" ht="20.100000000000001" customHeight="1" x14ac:dyDescent="0.15">
      <c r="A109" s="5">
        <v>8</v>
      </c>
      <c r="B109" s="9">
        <v>2004</v>
      </c>
      <c r="C109" s="25" t="s">
        <v>254</v>
      </c>
      <c r="D109" s="25" t="s">
        <v>235</v>
      </c>
      <c r="E109" s="9" t="s">
        <v>236</v>
      </c>
      <c r="F109" s="13" t="s">
        <v>206</v>
      </c>
      <c r="G109" s="18" t="s">
        <v>346</v>
      </c>
      <c r="H109" s="18" t="s">
        <v>358</v>
      </c>
      <c r="I109" s="25" t="s">
        <v>54</v>
      </c>
      <c r="J109" s="9" t="s">
        <v>44</v>
      </c>
      <c r="K109" s="9">
        <v>35</v>
      </c>
      <c r="L109" s="7">
        <v>57.4</v>
      </c>
      <c r="M109" s="8">
        <f t="shared" si="15"/>
        <v>35</v>
      </c>
      <c r="N109" s="9">
        <f t="shared" si="13"/>
        <v>17.22</v>
      </c>
      <c r="O109" s="8">
        <f t="shared" si="16"/>
        <v>52.22</v>
      </c>
    </row>
    <row r="110" spans="1:15" ht="20.100000000000001" customHeight="1" x14ac:dyDescent="0.15">
      <c r="A110" s="5">
        <v>9</v>
      </c>
      <c r="B110" s="10" t="s">
        <v>502</v>
      </c>
      <c r="C110" s="11" t="s">
        <v>365</v>
      </c>
      <c r="D110" s="11" t="s">
        <v>366</v>
      </c>
      <c r="E110" s="10" t="s">
        <v>45</v>
      </c>
      <c r="F110" s="10" t="s">
        <v>367</v>
      </c>
      <c r="G110" s="10" t="s">
        <v>346</v>
      </c>
      <c r="H110" s="10" t="s">
        <v>506</v>
      </c>
      <c r="I110" s="10" t="s">
        <v>54</v>
      </c>
      <c r="J110" s="9" t="s">
        <v>44</v>
      </c>
      <c r="K110" s="9">
        <v>35</v>
      </c>
      <c r="L110" s="7">
        <v>43.7</v>
      </c>
      <c r="M110" s="8">
        <f t="shared" si="15"/>
        <v>35</v>
      </c>
      <c r="N110" s="9">
        <f t="shared" si="13"/>
        <v>13.110000000000001</v>
      </c>
      <c r="O110" s="8">
        <f t="shared" si="16"/>
        <v>48.11</v>
      </c>
    </row>
    <row r="111" spans="1:15" ht="20.100000000000001" customHeight="1" x14ac:dyDescent="0.15">
      <c r="A111" s="5">
        <v>10</v>
      </c>
      <c r="B111" s="9">
        <v>2004</v>
      </c>
      <c r="C111" s="9" t="s">
        <v>240</v>
      </c>
      <c r="D111" s="9" t="s">
        <v>235</v>
      </c>
      <c r="E111" s="9" t="s">
        <v>45</v>
      </c>
      <c r="F111" s="12" t="s">
        <v>241</v>
      </c>
      <c r="G111" s="12" t="s">
        <v>344</v>
      </c>
      <c r="H111" s="12" t="s">
        <v>242</v>
      </c>
      <c r="I111" s="9" t="s">
        <v>424</v>
      </c>
      <c r="J111" s="9" t="s">
        <v>44</v>
      </c>
      <c r="K111" s="9">
        <v>30</v>
      </c>
      <c r="L111" s="7">
        <v>59.4</v>
      </c>
      <c r="M111" s="8">
        <f t="shared" si="15"/>
        <v>30</v>
      </c>
      <c r="N111" s="9">
        <f t="shared" si="13"/>
        <v>17.82</v>
      </c>
      <c r="O111" s="8">
        <f t="shared" si="16"/>
        <v>47.82</v>
      </c>
    </row>
    <row r="112" spans="1:15" ht="20.100000000000001" customHeight="1" x14ac:dyDescent="0.15">
      <c r="A112" s="51" t="s">
        <v>443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3"/>
    </row>
    <row r="113" spans="1:15" ht="20.100000000000001" customHeight="1" x14ac:dyDescent="0.15">
      <c r="A113" s="5">
        <v>1</v>
      </c>
      <c r="B113" s="9">
        <v>2005</v>
      </c>
      <c r="C113" s="17" t="s">
        <v>211</v>
      </c>
      <c r="D113" s="17" t="s">
        <v>235</v>
      </c>
      <c r="E113" s="9" t="s">
        <v>236</v>
      </c>
      <c r="F113" s="13" t="s">
        <v>212</v>
      </c>
      <c r="G113" s="13" t="s">
        <v>86</v>
      </c>
      <c r="H113" s="13" t="s">
        <v>75</v>
      </c>
      <c r="I113" s="17" t="s">
        <v>56</v>
      </c>
      <c r="J113" s="9" t="s">
        <v>44</v>
      </c>
      <c r="K113" s="9">
        <v>90</v>
      </c>
      <c r="L113" s="7">
        <v>50.6</v>
      </c>
      <c r="M113" s="8">
        <f t="shared" ref="M113:M135" si="17">100/90*0.7*K113</f>
        <v>70</v>
      </c>
      <c r="N113" s="8">
        <f t="shared" si="13"/>
        <v>15.18</v>
      </c>
      <c r="O113" s="8">
        <f t="shared" si="16"/>
        <v>85.18</v>
      </c>
    </row>
    <row r="114" spans="1:15" ht="20.100000000000001" customHeight="1" x14ac:dyDescent="0.15">
      <c r="A114" s="5">
        <v>2</v>
      </c>
      <c r="B114" s="9">
        <v>2005</v>
      </c>
      <c r="C114" s="9" t="s">
        <v>243</v>
      </c>
      <c r="D114" s="9" t="s">
        <v>235</v>
      </c>
      <c r="E114" s="9" t="s">
        <v>45</v>
      </c>
      <c r="F114" s="12" t="s">
        <v>244</v>
      </c>
      <c r="G114" s="12" t="s">
        <v>182</v>
      </c>
      <c r="H114" s="12" t="s">
        <v>75</v>
      </c>
      <c r="I114" s="9" t="s">
        <v>56</v>
      </c>
      <c r="J114" s="9" t="s">
        <v>46</v>
      </c>
      <c r="K114" s="9">
        <v>85</v>
      </c>
      <c r="L114" s="7">
        <v>43.7</v>
      </c>
      <c r="M114" s="8">
        <f t="shared" si="17"/>
        <v>66.111111111111114</v>
      </c>
      <c r="N114" s="8">
        <f t="shared" si="13"/>
        <v>13.110000000000001</v>
      </c>
      <c r="O114" s="8">
        <f t="shared" si="16"/>
        <v>79.221111111111114</v>
      </c>
    </row>
    <row r="115" spans="1:15" ht="20.100000000000001" customHeight="1" x14ac:dyDescent="0.15">
      <c r="A115" s="5">
        <v>3</v>
      </c>
      <c r="B115" s="9">
        <v>2005</v>
      </c>
      <c r="C115" s="18" t="s">
        <v>368</v>
      </c>
      <c r="D115" s="18" t="s">
        <v>235</v>
      </c>
      <c r="E115" s="10" t="s">
        <v>45</v>
      </c>
      <c r="F115" s="18" t="s">
        <v>183</v>
      </c>
      <c r="G115" s="18" t="s">
        <v>423</v>
      </c>
      <c r="H115" s="18" t="s">
        <v>75</v>
      </c>
      <c r="I115" s="9" t="s">
        <v>56</v>
      </c>
      <c r="J115" s="9" t="s">
        <v>44</v>
      </c>
      <c r="K115" s="9">
        <v>70</v>
      </c>
      <c r="L115" s="7">
        <v>50.1</v>
      </c>
      <c r="M115" s="8">
        <f t="shared" si="17"/>
        <v>54.444444444444443</v>
      </c>
      <c r="N115" s="8">
        <f t="shared" si="13"/>
        <v>15.03</v>
      </c>
      <c r="O115" s="8">
        <f t="shared" si="16"/>
        <v>69.474444444444444</v>
      </c>
    </row>
    <row r="116" spans="1:15" ht="20.100000000000001" customHeight="1" x14ac:dyDescent="0.15">
      <c r="A116" s="5">
        <v>4</v>
      </c>
      <c r="B116" s="9">
        <v>2005</v>
      </c>
      <c r="C116" s="12" t="s">
        <v>111</v>
      </c>
      <c r="D116" s="12" t="s">
        <v>50</v>
      </c>
      <c r="E116" s="9" t="s">
        <v>236</v>
      </c>
      <c r="F116" s="12" t="s">
        <v>112</v>
      </c>
      <c r="G116" s="12" t="s">
        <v>100</v>
      </c>
      <c r="H116" s="12" t="s">
        <v>75</v>
      </c>
      <c r="I116" s="12" t="s">
        <v>56</v>
      </c>
      <c r="J116" s="9" t="s">
        <v>44</v>
      </c>
      <c r="K116" s="9">
        <v>70</v>
      </c>
      <c r="L116" s="7">
        <v>45.9</v>
      </c>
      <c r="M116" s="8">
        <f t="shared" si="17"/>
        <v>54.444444444444443</v>
      </c>
      <c r="N116" s="8">
        <f t="shared" si="13"/>
        <v>13.77</v>
      </c>
      <c r="O116" s="8">
        <f t="shared" si="16"/>
        <v>68.214444444444439</v>
      </c>
    </row>
    <row r="117" spans="1:15" ht="20.100000000000001" customHeight="1" x14ac:dyDescent="0.15">
      <c r="A117" s="5">
        <v>5</v>
      </c>
      <c r="B117" s="10" t="s">
        <v>503</v>
      </c>
      <c r="C117" s="11" t="s">
        <v>224</v>
      </c>
      <c r="D117" s="11" t="s">
        <v>235</v>
      </c>
      <c r="E117" s="11" t="s">
        <v>236</v>
      </c>
      <c r="F117" s="11" t="s">
        <v>184</v>
      </c>
      <c r="G117" s="10" t="s">
        <v>423</v>
      </c>
      <c r="H117" s="11">
        <v>2006.04</v>
      </c>
      <c r="I117" s="9" t="s">
        <v>56</v>
      </c>
      <c r="J117" s="9" t="s">
        <v>44</v>
      </c>
      <c r="K117" s="9">
        <v>70</v>
      </c>
      <c r="L117" s="7">
        <v>44.2</v>
      </c>
      <c r="M117" s="8">
        <f t="shared" si="17"/>
        <v>54.444444444444443</v>
      </c>
      <c r="N117" s="8">
        <f t="shared" si="13"/>
        <v>13.26</v>
      </c>
      <c r="O117" s="8">
        <f t="shared" si="16"/>
        <v>67.704444444444448</v>
      </c>
    </row>
    <row r="118" spans="1:15" ht="20.100000000000001" customHeight="1" x14ac:dyDescent="0.15">
      <c r="A118" s="5">
        <v>6</v>
      </c>
      <c r="B118" s="12" t="s">
        <v>503</v>
      </c>
      <c r="C118" s="25" t="s">
        <v>386</v>
      </c>
      <c r="D118" s="12" t="s">
        <v>50</v>
      </c>
      <c r="E118" s="12" t="s">
        <v>45</v>
      </c>
      <c r="F118" s="18" t="s">
        <v>387</v>
      </c>
      <c r="G118" s="41">
        <v>1993.12</v>
      </c>
      <c r="H118" s="41">
        <v>2006.04</v>
      </c>
      <c r="I118" s="12" t="s">
        <v>56</v>
      </c>
      <c r="J118" s="9" t="s">
        <v>42</v>
      </c>
      <c r="K118" s="9">
        <v>65</v>
      </c>
      <c r="L118" s="7">
        <v>40.4</v>
      </c>
      <c r="M118" s="8">
        <f t="shared" si="17"/>
        <v>50.555555555555557</v>
      </c>
      <c r="N118" s="8">
        <f t="shared" si="13"/>
        <v>12.12</v>
      </c>
      <c r="O118" s="8">
        <f t="shared" si="16"/>
        <v>62.675555555555555</v>
      </c>
    </row>
    <row r="119" spans="1:15" ht="20.100000000000001" customHeight="1" x14ac:dyDescent="0.15">
      <c r="A119" s="5">
        <v>7</v>
      </c>
      <c r="B119" s="9">
        <v>2005</v>
      </c>
      <c r="C119" s="9" t="s">
        <v>480</v>
      </c>
      <c r="D119" s="9" t="s">
        <v>50</v>
      </c>
      <c r="E119" s="9" t="s">
        <v>236</v>
      </c>
      <c r="F119" s="12" t="s">
        <v>481</v>
      </c>
      <c r="G119" s="12" t="s">
        <v>64</v>
      </c>
      <c r="H119" s="12" t="s">
        <v>74</v>
      </c>
      <c r="I119" s="9" t="s">
        <v>54</v>
      </c>
      <c r="J119" s="9" t="s">
        <v>482</v>
      </c>
      <c r="K119" s="9">
        <v>47.5</v>
      </c>
      <c r="L119" s="7">
        <v>51.3</v>
      </c>
      <c r="M119" s="8">
        <f t="shared" si="17"/>
        <v>36.944444444444443</v>
      </c>
      <c r="N119" s="8">
        <f t="shared" si="13"/>
        <v>15.389999999999999</v>
      </c>
      <c r="O119" s="8">
        <f t="shared" si="16"/>
        <v>52.334444444444443</v>
      </c>
    </row>
    <row r="120" spans="1:15" ht="20.100000000000001" customHeight="1" x14ac:dyDescent="0.15">
      <c r="A120" s="5">
        <v>8</v>
      </c>
      <c r="B120" s="10" t="s">
        <v>503</v>
      </c>
      <c r="C120" s="31" t="s">
        <v>225</v>
      </c>
      <c r="D120" s="31" t="s">
        <v>235</v>
      </c>
      <c r="E120" s="11" t="s">
        <v>45</v>
      </c>
      <c r="F120" s="10" t="s">
        <v>226</v>
      </c>
      <c r="G120" s="10" t="s">
        <v>344</v>
      </c>
      <c r="H120" s="10" t="s">
        <v>379</v>
      </c>
      <c r="I120" s="12" t="s">
        <v>54</v>
      </c>
      <c r="J120" s="9" t="s">
        <v>482</v>
      </c>
      <c r="K120" s="9">
        <v>47.5</v>
      </c>
      <c r="L120" s="7">
        <v>47.3</v>
      </c>
      <c r="M120" s="8">
        <f t="shared" si="17"/>
        <v>36.944444444444443</v>
      </c>
      <c r="N120" s="8">
        <f t="shared" si="13"/>
        <v>14.19</v>
      </c>
      <c r="O120" s="8">
        <f t="shared" si="16"/>
        <v>51.134444444444441</v>
      </c>
    </row>
    <row r="121" spans="1:15" ht="20.100000000000001" customHeight="1" x14ac:dyDescent="0.15">
      <c r="A121" s="5">
        <v>9</v>
      </c>
      <c r="B121" s="9">
        <v>2005</v>
      </c>
      <c r="C121" s="9" t="s">
        <v>227</v>
      </c>
      <c r="D121" s="9" t="s">
        <v>235</v>
      </c>
      <c r="E121" s="11" t="s">
        <v>45</v>
      </c>
      <c r="F121" s="12" t="s">
        <v>228</v>
      </c>
      <c r="G121" s="12" t="s">
        <v>344</v>
      </c>
      <c r="H121" s="12" t="s">
        <v>379</v>
      </c>
      <c r="I121" s="9" t="s">
        <v>54</v>
      </c>
      <c r="J121" s="9" t="s">
        <v>44</v>
      </c>
      <c r="K121" s="9">
        <v>35</v>
      </c>
      <c r="L121" s="7">
        <v>58.3</v>
      </c>
      <c r="M121" s="8">
        <f t="shared" si="17"/>
        <v>27.222222222222221</v>
      </c>
      <c r="N121" s="8">
        <f t="shared" si="13"/>
        <v>17.489999999999998</v>
      </c>
      <c r="O121" s="8">
        <f t="shared" si="16"/>
        <v>44.712222222222223</v>
      </c>
    </row>
    <row r="122" spans="1:15" ht="20.100000000000001" customHeight="1" x14ac:dyDescent="0.15">
      <c r="A122" s="5">
        <v>10</v>
      </c>
      <c r="B122" s="9">
        <v>2005</v>
      </c>
      <c r="C122" s="11" t="s">
        <v>229</v>
      </c>
      <c r="D122" s="11" t="s">
        <v>235</v>
      </c>
      <c r="E122" s="11" t="s">
        <v>236</v>
      </c>
      <c r="F122" s="10" t="s">
        <v>230</v>
      </c>
      <c r="G122" s="10" t="s">
        <v>64</v>
      </c>
      <c r="H122" s="10" t="s">
        <v>74</v>
      </c>
      <c r="I122" s="12" t="s">
        <v>54</v>
      </c>
      <c r="J122" s="9" t="s">
        <v>44</v>
      </c>
      <c r="K122" s="9">
        <v>35</v>
      </c>
      <c r="L122" s="7">
        <v>57.1</v>
      </c>
      <c r="M122" s="8">
        <f t="shared" si="17"/>
        <v>27.222222222222221</v>
      </c>
      <c r="N122" s="8">
        <f t="shared" si="13"/>
        <v>17.13</v>
      </c>
      <c r="O122" s="8">
        <f t="shared" si="16"/>
        <v>44.352222222222224</v>
      </c>
    </row>
    <row r="123" spans="1:15" ht="20.100000000000001" customHeight="1" x14ac:dyDescent="0.15">
      <c r="A123" s="51" t="s">
        <v>444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3"/>
    </row>
    <row r="124" spans="1:15" ht="20.100000000000001" customHeight="1" x14ac:dyDescent="0.15">
      <c r="A124" s="5">
        <v>1</v>
      </c>
      <c r="B124" s="9">
        <v>2006</v>
      </c>
      <c r="C124" s="11" t="s">
        <v>323</v>
      </c>
      <c r="D124" s="11" t="s">
        <v>235</v>
      </c>
      <c r="E124" s="11" t="s">
        <v>236</v>
      </c>
      <c r="F124" s="10" t="s">
        <v>324</v>
      </c>
      <c r="G124" s="10" t="s">
        <v>378</v>
      </c>
      <c r="H124" s="10" t="s">
        <v>93</v>
      </c>
      <c r="I124" s="10" t="s">
        <v>56</v>
      </c>
      <c r="J124" s="9" t="s">
        <v>185</v>
      </c>
      <c r="K124" s="9">
        <v>90</v>
      </c>
      <c r="L124" s="7">
        <v>36.799999999999997</v>
      </c>
      <c r="M124" s="8">
        <f t="shared" si="17"/>
        <v>70</v>
      </c>
      <c r="N124" s="8">
        <f t="shared" ref="N124:N135" si="18">L124*0.3</f>
        <v>11.04</v>
      </c>
      <c r="O124" s="8">
        <f t="shared" ref="O124:O135" si="19">M124+N124</f>
        <v>81.039999999999992</v>
      </c>
    </row>
    <row r="125" spans="1:15" ht="20.100000000000001" customHeight="1" x14ac:dyDescent="0.15">
      <c r="A125" s="5">
        <v>2</v>
      </c>
      <c r="B125" s="10" t="s">
        <v>487</v>
      </c>
      <c r="C125" s="11" t="s">
        <v>233</v>
      </c>
      <c r="D125" s="11" t="s">
        <v>235</v>
      </c>
      <c r="E125" s="11" t="s">
        <v>236</v>
      </c>
      <c r="F125" s="20" t="s">
        <v>234</v>
      </c>
      <c r="G125" s="11">
        <v>1994.12</v>
      </c>
      <c r="H125" s="11">
        <v>2007.04</v>
      </c>
      <c r="I125" s="9" t="s">
        <v>56</v>
      </c>
      <c r="J125" s="9" t="s">
        <v>186</v>
      </c>
      <c r="K125" s="9">
        <v>74</v>
      </c>
      <c r="L125" s="7">
        <v>46.8</v>
      </c>
      <c r="M125" s="8">
        <f t="shared" si="17"/>
        <v>57.555555555555557</v>
      </c>
      <c r="N125" s="8">
        <f t="shared" si="18"/>
        <v>14.04</v>
      </c>
      <c r="O125" s="8">
        <f t="shared" si="19"/>
        <v>71.595555555555563</v>
      </c>
    </row>
    <row r="126" spans="1:15" ht="20.100000000000001" customHeight="1" x14ac:dyDescent="0.15">
      <c r="A126" s="5">
        <v>3</v>
      </c>
      <c r="B126" s="9">
        <v>2006</v>
      </c>
      <c r="C126" s="17" t="s">
        <v>512</v>
      </c>
      <c r="D126" s="9" t="s">
        <v>50</v>
      </c>
      <c r="E126" s="9" t="s">
        <v>236</v>
      </c>
      <c r="F126" s="13" t="s">
        <v>513</v>
      </c>
      <c r="G126" s="17">
        <v>1994.12</v>
      </c>
      <c r="H126" s="17">
        <v>2007.04</v>
      </c>
      <c r="I126" s="9" t="s">
        <v>56</v>
      </c>
      <c r="J126" s="9" t="s">
        <v>44</v>
      </c>
      <c r="K126" s="9">
        <v>70</v>
      </c>
      <c r="L126" s="7">
        <v>52.6</v>
      </c>
      <c r="M126" s="8">
        <f t="shared" si="17"/>
        <v>54.444444444444443</v>
      </c>
      <c r="N126" s="8">
        <f t="shared" si="18"/>
        <v>15.78</v>
      </c>
      <c r="O126" s="8">
        <f t="shared" si="19"/>
        <v>70.224444444444444</v>
      </c>
    </row>
    <row r="127" spans="1:15" ht="20.100000000000001" customHeight="1" x14ac:dyDescent="0.15">
      <c r="A127" s="5">
        <v>4</v>
      </c>
      <c r="B127" s="9">
        <v>2006</v>
      </c>
      <c r="C127" s="9" t="s">
        <v>285</v>
      </c>
      <c r="D127" s="9" t="s">
        <v>235</v>
      </c>
      <c r="E127" s="9" t="s">
        <v>236</v>
      </c>
      <c r="F127" s="12" t="s">
        <v>286</v>
      </c>
      <c r="G127" s="12" t="s">
        <v>378</v>
      </c>
      <c r="H127" s="12" t="s">
        <v>93</v>
      </c>
      <c r="I127" s="9" t="s">
        <v>56</v>
      </c>
      <c r="J127" s="9" t="s">
        <v>44</v>
      </c>
      <c r="K127" s="9">
        <v>70</v>
      </c>
      <c r="L127" s="7">
        <v>50.9</v>
      </c>
      <c r="M127" s="8">
        <f t="shared" si="17"/>
        <v>54.444444444444443</v>
      </c>
      <c r="N127" s="8">
        <f t="shared" si="18"/>
        <v>15.27</v>
      </c>
      <c r="O127" s="8">
        <f t="shared" si="19"/>
        <v>69.714444444444439</v>
      </c>
    </row>
    <row r="128" spans="1:15" ht="20.100000000000001" customHeight="1" x14ac:dyDescent="0.15">
      <c r="A128" s="5">
        <v>5</v>
      </c>
      <c r="B128" s="9">
        <v>2006</v>
      </c>
      <c r="C128" s="9" t="s">
        <v>465</v>
      </c>
      <c r="D128" s="9" t="s">
        <v>50</v>
      </c>
      <c r="E128" s="9" t="s">
        <v>236</v>
      </c>
      <c r="F128" s="12" t="s">
        <v>466</v>
      </c>
      <c r="G128" s="12" t="s">
        <v>89</v>
      </c>
      <c r="H128" s="12" t="s">
        <v>467</v>
      </c>
      <c r="I128" s="9" t="s">
        <v>56</v>
      </c>
      <c r="J128" s="9" t="s">
        <v>44</v>
      </c>
      <c r="K128" s="9">
        <v>70</v>
      </c>
      <c r="L128" s="7">
        <v>45.1</v>
      </c>
      <c r="M128" s="8">
        <f>100/90*0.7*K128</f>
        <v>54.444444444444443</v>
      </c>
      <c r="N128" s="8">
        <f>L128*0.3</f>
        <v>13.53</v>
      </c>
      <c r="O128" s="8">
        <f>M128+N128</f>
        <v>67.974444444444444</v>
      </c>
    </row>
    <row r="129" spans="1:15" ht="20.100000000000001" customHeight="1" x14ac:dyDescent="0.15">
      <c r="A129" s="5">
        <v>6</v>
      </c>
      <c r="B129" s="9">
        <v>2006</v>
      </c>
      <c r="C129" s="9" t="s">
        <v>108</v>
      </c>
      <c r="D129" s="9" t="s">
        <v>50</v>
      </c>
      <c r="E129" s="9" t="s">
        <v>236</v>
      </c>
      <c r="F129" s="12" t="s">
        <v>455</v>
      </c>
      <c r="G129" s="9" t="s">
        <v>89</v>
      </c>
      <c r="H129" s="9">
        <v>2007.04</v>
      </c>
      <c r="I129" s="9" t="s">
        <v>56</v>
      </c>
      <c r="J129" s="9" t="s">
        <v>44</v>
      </c>
      <c r="K129" s="9">
        <v>70</v>
      </c>
      <c r="L129" s="7">
        <v>45.1</v>
      </c>
      <c r="M129" s="8">
        <f t="shared" si="17"/>
        <v>54.444444444444443</v>
      </c>
      <c r="N129" s="8">
        <f t="shared" si="18"/>
        <v>13.53</v>
      </c>
      <c r="O129" s="8">
        <f t="shared" si="19"/>
        <v>67.974444444444444</v>
      </c>
    </row>
    <row r="130" spans="1:15" ht="20.100000000000001" customHeight="1" x14ac:dyDescent="0.15">
      <c r="A130" s="5">
        <v>7</v>
      </c>
      <c r="B130" s="9" t="s">
        <v>487</v>
      </c>
      <c r="C130" s="9" t="s">
        <v>187</v>
      </c>
      <c r="D130" s="9" t="s">
        <v>50</v>
      </c>
      <c r="E130" s="9" t="s">
        <v>45</v>
      </c>
      <c r="F130" s="12" t="s">
        <v>504</v>
      </c>
      <c r="G130" s="9" t="s">
        <v>89</v>
      </c>
      <c r="H130" s="9">
        <v>2007.04</v>
      </c>
      <c r="I130" s="9" t="s">
        <v>56</v>
      </c>
      <c r="J130" s="9" t="s">
        <v>44</v>
      </c>
      <c r="K130" s="9">
        <v>70</v>
      </c>
      <c r="L130" s="7">
        <v>44.9</v>
      </c>
      <c r="M130" s="8">
        <f t="shared" si="17"/>
        <v>54.444444444444443</v>
      </c>
      <c r="N130" s="8">
        <f t="shared" si="18"/>
        <v>13.469999999999999</v>
      </c>
      <c r="O130" s="8">
        <f t="shared" si="19"/>
        <v>67.914444444444442</v>
      </c>
    </row>
    <row r="131" spans="1:15" ht="20.100000000000001" customHeight="1" x14ac:dyDescent="0.15">
      <c r="A131" s="5">
        <v>8</v>
      </c>
      <c r="B131" s="9">
        <v>2006</v>
      </c>
      <c r="C131" s="11" t="s">
        <v>293</v>
      </c>
      <c r="D131" s="11" t="s">
        <v>235</v>
      </c>
      <c r="E131" s="11" t="s">
        <v>45</v>
      </c>
      <c r="F131" s="10" t="s">
        <v>237</v>
      </c>
      <c r="G131" s="10" t="s">
        <v>378</v>
      </c>
      <c r="H131" s="10" t="s">
        <v>93</v>
      </c>
      <c r="I131" s="9" t="s">
        <v>56</v>
      </c>
      <c r="J131" s="9" t="s">
        <v>42</v>
      </c>
      <c r="K131" s="9">
        <v>65</v>
      </c>
      <c r="L131" s="7">
        <v>50.9</v>
      </c>
      <c r="M131" s="8">
        <f t="shared" si="17"/>
        <v>50.555555555555557</v>
      </c>
      <c r="N131" s="8">
        <f t="shared" si="18"/>
        <v>15.27</v>
      </c>
      <c r="O131" s="8">
        <f t="shared" si="19"/>
        <v>65.825555555555553</v>
      </c>
    </row>
    <row r="132" spans="1:15" ht="20.100000000000001" customHeight="1" x14ac:dyDescent="0.15">
      <c r="A132" s="5">
        <v>9</v>
      </c>
      <c r="B132" s="9">
        <v>2006</v>
      </c>
      <c r="C132" s="9" t="s">
        <v>460</v>
      </c>
      <c r="D132" s="9" t="s">
        <v>50</v>
      </c>
      <c r="E132" s="9" t="s">
        <v>236</v>
      </c>
      <c r="F132" s="12" t="s">
        <v>461</v>
      </c>
      <c r="G132" s="12" t="s">
        <v>89</v>
      </c>
      <c r="H132" s="12" t="s">
        <v>93</v>
      </c>
      <c r="I132" s="9" t="s">
        <v>56</v>
      </c>
      <c r="J132" s="9" t="s">
        <v>44</v>
      </c>
      <c r="K132" s="9">
        <v>70</v>
      </c>
      <c r="L132" s="7">
        <v>31.3</v>
      </c>
      <c r="M132" s="8">
        <f t="shared" si="17"/>
        <v>54.444444444444443</v>
      </c>
      <c r="N132" s="8">
        <f t="shared" si="18"/>
        <v>9.39</v>
      </c>
      <c r="O132" s="8">
        <f t="shared" si="19"/>
        <v>63.834444444444443</v>
      </c>
    </row>
    <row r="133" spans="1:15" ht="20.100000000000001" customHeight="1" x14ac:dyDescent="0.15">
      <c r="A133" s="5">
        <v>10</v>
      </c>
      <c r="B133" s="10" t="s">
        <v>487</v>
      </c>
      <c r="C133" s="11" t="s">
        <v>231</v>
      </c>
      <c r="D133" s="11" t="s">
        <v>235</v>
      </c>
      <c r="E133" s="11" t="s">
        <v>45</v>
      </c>
      <c r="F133" s="10" t="s">
        <v>232</v>
      </c>
      <c r="G133" s="10" t="s">
        <v>378</v>
      </c>
      <c r="H133" s="10" t="s">
        <v>93</v>
      </c>
      <c r="I133" s="9" t="s">
        <v>56</v>
      </c>
      <c r="J133" s="9" t="s">
        <v>42</v>
      </c>
      <c r="K133" s="9">
        <v>65</v>
      </c>
      <c r="L133" s="7">
        <v>44.1</v>
      </c>
      <c r="M133" s="8">
        <f t="shared" si="17"/>
        <v>50.555555555555557</v>
      </c>
      <c r="N133" s="8">
        <f t="shared" si="18"/>
        <v>13.23</v>
      </c>
      <c r="O133" s="8">
        <f t="shared" si="19"/>
        <v>63.785555555555561</v>
      </c>
    </row>
    <row r="134" spans="1:15" ht="20.100000000000001" customHeight="1" x14ac:dyDescent="0.15">
      <c r="A134" s="5">
        <v>11</v>
      </c>
      <c r="B134" s="9">
        <v>2006</v>
      </c>
      <c r="C134" s="17" t="s">
        <v>290</v>
      </c>
      <c r="D134" s="17" t="s">
        <v>235</v>
      </c>
      <c r="E134" s="9" t="s">
        <v>236</v>
      </c>
      <c r="F134" s="13" t="s">
        <v>291</v>
      </c>
      <c r="G134" s="13" t="s">
        <v>350</v>
      </c>
      <c r="H134" s="13" t="s">
        <v>84</v>
      </c>
      <c r="I134" s="9" t="s">
        <v>54</v>
      </c>
      <c r="J134" s="9" t="s">
        <v>42</v>
      </c>
      <c r="K134" s="9">
        <v>45</v>
      </c>
      <c r="L134" s="7">
        <v>37.299999999999997</v>
      </c>
      <c r="M134" s="8">
        <f t="shared" si="17"/>
        <v>35</v>
      </c>
      <c r="N134" s="8">
        <f t="shared" si="18"/>
        <v>11.19</v>
      </c>
      <c r="O134" s="8">
        <f t="shared" si="19"/>
        <v>46.19</v>
      </c>
    </row>
    <row r="135" spans="1:15" ht="20.100000000000001" customHeight="1" x14ac:dyDescent="0.15">
      <c r="A135" s="5">
        <v>12</v>
      </c>
      <c r="B135" s="9">
        <v>2006</v>
      </c>
      <c r="C135" s="9" t="s">
        <v>353</v>
      </c>
      <c r="D135" s="9" t="s">
        <v>235</v>
      </c>
      <c r="E135" s="9" t="s">
        <v>236</v>
      </c>
      <c r="F135" s="13" t="s">
        <v>354</v>
      </c>
      <c r="G135" s="9">
        <v>2001.12</v>
      </c>
      <c r="H135" s="9">
        <v>2006.12</v>
      </c>
      <c r="I135" s="9" t="s">
        <v>54</v>
      </c>
      <c r="J135" s="9" t="s">
        <v>44</v>
      </c>
      <c r="K135" s="9">
        <v>35</v>
      </c>
      <c r="L135" s="7">
        <v>54.9</v>
      </c>
      <c r="M135" s="8">
        <f t="shared" si="17"/>
        <v>27.222222222222221</v>
      </c>
      <c r="N135" s="8">
        <f t="shared" si="18"/>
        <v>16.47</v>
      </c>
      <c r="O135" s="8">
        <f t="shared" si="19"/>
        <v>43.69222222222222</v>
      </c>
    </row>
    <row r="136" spans="1:15" ht="20.100000000000001" customHeight="1" x14ac:dyDescent="0.15">
      <c r="A136" s="51" t="s">
        <v>445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3"/>
    </row>
    <row r="137" spans="1:15" ht="20.100000000000001" customHeight="1" x14ac:dyDescent="0.15">
      <c r="A137" s="5">
        <v>1</v>
      </c>
      <c r="B137" s="10" t="s">
        <v>488</v>
      </c>
      <c r="C137" s="11" t="s">
        <v>118</v>
      </c>
      <c r="D137" s="11" t="s">
        <v>235</v>
      </c>
      <c r="E137" s="11" t="s">
        <v>45</v>
      </c>
      <c r="F137" s="10" t="s">
        <v>398</v>
      </c>
      <c r="G137" s="10" t="s">
        <v>421</v>
      </c>
      <c r="H137" s="10" t="s">
        <v>91</v>
      </c>
      <c r="I137" s="10" t="s">
        <v>56</v>
      </c>
      <c r="J137" s="9" t="s">
        <v>44</v>
      </c>
      <c r="K137" s="9">
        <v>90</v>
      </c>
      <c r="L137" s="7">
        <v>55.6</v>
      </c>
      <c r="M137" s="8">
        <f t="shared" ref="M137:M145" si="20">100/90*0.7*K137</f>
        <v>70</v>
      </c>
      <c r="N137" s="8">
        <f t="shared" ref="N137:N145" si="21">L137*0.3</f>
        <v>16.68</v>
      </c>
      <c r="O137" s="8">
        <f t="shared" ref="O137:O145" si="22">M137+N137</f>
        <v>86.68</v>
      </c>
    </row>
    <row r="138" spans="1:15" ht="20.100000000000001" customHeight="1" x14ac:dyDescent="0.15">
      <c r="A138" s="5">
        <v>2</v>
      </c>
      <c r="B138" s="9">
        <v>2007</v>
      </c>
      <c r="C138" s="17" t="s">
        <v>415</v>
      </c>
      <c r="D138" s="17" t="s">
        <v>235</v>
      </c>
      <c r="E138" s="9" t="s">
        <v>236</v>
      </c>
      <c r="F138" s="13" t="s">
        <v>279</v>
      </c>
      <c r="G138" s="13" t="s">
        <v>421</v>
      </c>
      <c r="H138" s="13" t="s">
        <v>91</v>
      </c>
      <c r="I138" s="17" t="s">
        <v>56</v>
      </c>
      <c r="J138" s="9" t="s">
        <v>44</v>
      </c>
      <c r="K138" s="9">
        <v>90</v>
      </c>
      <c r="L138" s="7">
        <v>52.2</v>
      </c>
      <c r="M138" s="8">
        <f t="shared" si="20"/>
        <v>70</v>
      </c>
      <c r="N138" s="8">
        <f t="shared" si="21"/>
        <v>15.66</v>
      </c>
      <c r="O138" s="8">
        <f t="shared" si="22"/>
        <v>85.66</v>
      </c>
    </row>
    <row r="139" spans="1:15" ht="20.100000000000001" customHeight="1" x14ac:dyDescent="0.15">
      <c r="A139" s="5">
        <v>3</v>
      </c>
      <c r="B139" s="12" t="s">
        <v>488</v>
      </c>
      <c r="C139" s="17" t="s">
        <v>388</v>
      </c>
      <c r="D139" s="17" t="s">
        <v>50</v>
      </c>
      <c r="E139" s="9" t="s">
        <v>45</v>
      </c>
      <c r="F139" s="13" t="s">
        <v>389</v>
      </c>
      <c r="G139" s="13">
        <v>1995.12</v>
      </c>
      <c r="H139" s="13" t="s">
        <v>91</v>
      </c>
      <c r="I139" s="17" t="s">
        <v>56</v>
      </c>
      <c r="J139" s="9" t="s">
        <v>44</v>
      </c>
      <c r="K139" s="9">
        <v>70</v>
      </c>
      <c r="L139" s="7">
        <v>52.1</v>
      </c>
      <c r="M139" s="8">
        <f t="shared" si="20"/>
        <v>54.444444444444443</v>
      </c>
      <c r="N139" s="8">
        <f t="shared" si="21"/>
        <v>15.629999999999999</v>
      </c>
      <c r="O139" s="8">
        <f t="shared" si="22"/>
        <v>70.074444444444438</v>
      </c>
    </row>
    <row r="140" spans="1:15" ht="20.100000000000001" customHeight="1" x14ac:dyDescent="0.15">
      <c r="A140" s="5">
        <v>4</v>
      </c>
      <c r="B140" s="9">
        <v>2007</v>
      </c>
      <c r="C140" s="17" t="s">
        <v>245</v>
      </c>
      <c r="D140" s="17" t="s">
        <v>235</v>
      </c>
      <c r="E140" s="9" t="s">
        <v>45</v>
      </c>
      <c r="F140" s="13" t="s">
        <v>246</v>
      </c>
      <c r="G140" s="13" t="s">
        <v>357</v>
      </c>
      <c r="H140" s="13">
        <v>2008.04</v>
      </c>
      <c r="I140" s="17" t="s">
        <v>56</v>
      </c>
      <c r="J140" s="9" t="s">
        <v>44</v>
      </c>
      <c r="K140" s="9">
        <v>70</v>
      </c>
      <c r="L140" s="7">
        <v>51.5</v>
      </c>
      <c r="M140" s="8">
        <f t="shared" si="20"/>
        <v>54.444444444444443</v>
      </c>
      <c r="N140" s="8">
        <f t="shared" si="21"/>
        <v>15.45</v>
      </c>
      <c r="O140" s="8">
        <f t="shared" si="22"/>
        <v>69.894444444444446</v>
      </c>
    </row>
    <row r="141" spans="1:15" ht="20.100000000000001" customHeight="1" x14ac:dyDescent="0.15">
      <c r="A141" s="5">
        <v>5</v>
      </c>
      <c r="B141" s="9">
        <v>2007</v>
      </c>
      <c r="C141" s="17" t="s">
        <v>510</v>
      </c>
      <c r="D141" s="17" t="s">
        <v>50</v>
      </c>
      <c r="E141" s="9" t="s">
        <v>236</v>
      </c>
      <c r="F141" s="13" t="s">
        <v>511</v>
      </c>
      <c r="G141" s="13" t="s">
        <v>94</v>
      </c>
      <c r="H141" s="13" t="s">
        <v>91</v>
      </c>
      <c r="I141" s="17" t="s">
        <v>56</v>
      </c>
      <c r="J141" s="9" t="s">
        <v>44</v>
      </c>
      <c r="K141" s="9">
        <v>70</v>
      </c>
      <c r="L141" s="7">
        <v>48.8</v>
      </c>
      <c r="M141" s="8">
        <f t="shared" si="20"/>
        <v>54.444444444444443</v>
      </c>
      <c r="N141" s="8">
        <f t="shared" si="21"/>
        <v>14.639999999999999</v>
      </c>
      <c r="O141" s="8">
        <f t="shared" si="22"/>
        <v>69.084444444444443</v>
      </c>
    </row>
    <row r="142" spans="1:15" ht="20.100000000000001" customHeight="1" x14ac:dyDescent="0.15">
      <c r="A142" s="5">
        <v>6</v>
      </c>
      <c r="B142" s="9">
        <v>2007</v>
      </c>
      <c r="C142" s="17" t="s">
        <v>105</v>
      </c>
      <c r="D142" s="17" t="s">
        <v>50</v>
      </c>
      <c r="E142" s="9" t="s">
        <v>236</v>
      </c>
      <c r="F142" s="13" t="s">
        <v>106</v>
      </c>
      <c r="G142" s="13" t="s">
        <v>78</v>
      </c>
      <c r="H142" s="13" t="s">
        <v>85</v>
      </c>
      <c r="I142" s="17" t="s">
        <v>54</v>
      </c>
      <c r="J142" s="9" t="s">
        <v>107</v>
      </c>
      <c r="K142" s="9">
        <v>65</v>
      </c>
      <c r="L142" s="7">
        <v>53.5</v>
      </c>
      <c r="M142" s="8">
        <f t="shared" si="20"/>
        <v>50.555555555555557</v>
      </c>
      <c r="N142" s="8">
        <f t="shared" si="21"/>
        <v>16.05</v>
      </c>
      <c r="O142" s="8">
        <f t="shared" si="22"/>
        <v>66.605555555555554</v>
      </c>
    </row>
    <row r="143" spans="1:15" ht="20.100000000000001" customHeight="1" x14ac:dyDescent="0.15">
      <c r="A143" s="5">
        <v>7</v>
      </c>
      <c r="B143" s="10" t="s">
        <v>488</v>
      </c>
      <c r="C143" s="17" t="s">
        <v>396</v>
      </c>
      <c r="D143" s="17" t="s">
        <v>235</v>
      </c>
      <c r="E143" s="9" t="s">
        <v>45</v>
      </c>
      <c r="F143" s="13" t="s">
        <v>397</v>
      </c>
      <c r="G143" s="13" t="s">
        <v>357</v>
      </c>
      <c r="H143" s="13" t="s">
        <v>91</v>
      </c>
      <c r="I143" s="17" t="s">
        <v>56</v>
      </c>
      <c r="J143" s="9" t="s">
        <v>44</v>
      </c>
      <c r="K143" s="9">
        <v>70</v>
      </c>
      <c r="L143" s="7">
        <v>35.5</v>
      </c>
      <c r="M143" s="8">
        <f t="shared" si="20"/>
        <v>54.444444444444443</v>
      </c>
      <c r="N143" s="8">
        <f t="shared" si="21"/>
        <v>10.65</v>
      </c>
      <c r="O143" s="8">
        <f t="shared" si="22"/>
        <v>65.094444444444449</v>
      </c>
    </row>
    <row r="144" spans="1:15" ht="20.100000000000001" customHeight="1" x14ac:dyDescent="0.15">
      <c r="A144" s="5">
        <v>8</v>
      </c>
      <c r="B144" s="9">
        <v>2007</v>
      </c>
      <c r="C144" s="17" t="s">
        <v>514</v>
      </c>
      <c r="D144" s="9" t="s">
        <v>50</v>
      </c>
      <c r="E144" s="9" t="s">
        <v>236</v>
      </c>
      <c r="F144" s="13" t="s">
        <v>515</v>
      </c>
      <c r="G144" s="17">
        <v>1995.12</v>
      </c>
      <c r="H144" s="17">
        <v>2008.04</v>
      </c>
      <c r="I144" s="9" t="s">
        <v>56</v>
      </c>
      <c r="J144" s="9" t="s">
        <v>427</v>
      </c>
      <c r="K144" s="9">
        <v>65</v>
      </c>
      <c r="L144" s="7">
        <v>46.4</v>
      </c>
      <c r="M144" s="8">
        <f>100/90*0.7*K144</f>
        <v>50.555555555555557</v>
      </c>
      <c r="N144" s="8">
        <f>L144*0.3</f>
        <v>13.92</v>
      </c>
      <c r="O144" s="8">
        <f>M144+N144</f>
        <v>64.475555555555559</v>
      </c>
    </row>
    <row r="145" spans="1:15" ht="20.100000000000001" customHeight="1" x14ac:dyDescent="0.15">
      <c r="A145" s="5">
        <v>9</v>
      </c>
      <c r="B145" s="10" t="s">
        <v>488</v>
      </c>
      <c r="C145" s="17" t="s">
        <v>399</v>
      </c>
      <c r="D145" s="17" t="s">
        <v>235</v>
      </c>
      <c r="E145" s="9" t="s">
        <v>45</v>
      </c>
      <c r="F145" s="13" t="s">
        <v>400</v>
      </c>
      <c r="G145" s="13">
        <v>1995.12</v>
      </c>
      <c r="H145" s="13" t="s">
        <v>91</v>
      </c>
      <c r="I145" s="17" t="s">
        <v>56</v>
      </c>
      <c r="J145" s="9" t="s">
        <v>42</v>
      </c>
      <c r="K145" s="9">
        <v>65</v>
      </c>
      <c r="L145" s="7">
        <v>41.7</v>
      </c>
      <c r="M145" s="8">
        <f t="shared" si="20"/>
        <v>50.555555555555557</v>
      </c>
      <c r="N145" s="8">
        <f t="shared" si="21"/>
        <v>12.51</v>
      </c>
      <c r="O145" s="8">
        <f t="shared" si="22"/>
        <v>63.065555555555555</v>
      </c>
    </row>
    <row r="146" spans="1:15" ht="20.100000000000001" customHeight="1" x14ac:dyDescent="0.15">
      <c r="A146" s="51" t="s">
        <v>446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3"/>
    </row>
    <row r="147" spans="1:15" ht="20.100000000000001" customHeight="1" x14ac:dyDescent="0.15">
      <c r="A147" s="5">
        <v>1</v>
      </c>
      <c r="B147" s="10" t="s">
        <v>489</v>
      </c>
      <c r="C147" s="11" t="s">
        <v>404</v>
      </c>
      <c r="D147" s="11" t="s">
        <v>235</v>
      </c>
      <c r="E147" s="11" t="s">
        <v>45</v>
      </c>
      <c r="F147" s="10" t="s">
        <v>405</v>
      </c>
      <c r="G147" s="10" t="s">
        <v>418</v>
      </c>
      <c r="H147" s="10" t="s">
        <v>90</v>
      </c>
      <c r="I147" s="11" t="s">
        <v>56</v>
      </c>
      <c r="J147" s="9" t="s">
        <v>186</v>
      </c>
      <c r="K147" s="9">
        <v>74</v>
      </c>
      <c r="L147" s="7">
        <v>51.6</v>
      </c>
      <c r="M147" s="8">
        <f>100/74*0.7*K147</f>
        <v>69.999999999999986</v>
      </c>
      <c r="N147" s="8">
        <f>L147*0.3</f>
        <v>15.48</v>
      </c>
      <c r="O147" s="8">
        <f>M147+N147</f>
        <v>85.47999999999999</v>
      </c>
    </row>
    <row r="148" spans="1:15" ht="20.100000000000001" customHeight="1" x14ac:dyDescent="0.15">
      <c r="A148" s="5">
        <v>2</v>
      </c>
      <c r="B148" s="10" t="s">
        <v>489</v>
      </c>
      <c r="C148" s="11" t="s">
        <v>490</v>
      </c>
      <c r="D148" s="11" t="s">
        <v>235</v>
      </c>
      <c r="E148" s="11" t="s">
        <v>45</v>
      </c>
      <c r="F148" s="10" t="s">
        <v>410</v>
      </c>
      <c r="G148" s="10" t="s">
        <v>66</v>
      </c>
      <c r="H148" s="10" t="s">
        <v>90</v>
      </c>
      <c r="I148" s="10" t="s">
        <v>56</v>
      </c>
      <c r="J148" s="9" t="s">
        <v>44</v>
      </c>
      <c r="K148" s="9">
        <v>70</v>
      </c>
      <c r="L148" s="7">
        <v>57.2</v>
      </c>
      <c r="M148" s="8">
        <f>100/74*0.7*K148</f>
        <v>66.21621621621621</v>
      </c>
      <c r="N148" s="8">
        <f>L148*0.3</f>
        <v>17.16</v>
      </c>
      <c r="O148" s="8">
        <f>M148+N148</f>
        <v>83.376216216216207</v>
      </c>
    </row>
    <row r="149" spans="1:15" ht="20.100000000000001" customHeight="1" x14ac:dyDescent="0.15">
      <c r="A149" s="5">
        <v>3</v>
      </c>
      <c r="B149" s="10" t="s">
        <v>489</v>
      </c>
      <c r="C149" s="11" t="s">
        <v>408</v>
      </c>
      <c r="D149" s="11" t="s">
        <v>235</v>
      </c>
      <c r="E149" s="11" t="s">
        <v>236</v>
      </c>
      <c r="F149" s="10" t="s">
        <v>409</v>
      </c>
      <c r="G149" s="10" t="s">
        <v>418</v>
      </c>
      <c r="H149" s="10" t="s">
        <v>90</v>
      </c>
      <c r="I149" s="10" t="s">
        <v>56</v>
      </c>
      <c r="J149" s="9" t="s">
        <v>44</v>
      </c>
      <c r="K149" s="9">
        <v>70</v>
      </c>
      <c r="L149" s="7">
        <v>56.8</v>
      </c>
      <c r="M149" s="8">
        <f t="shared" ref="M149:M156" si="23">100/74*0.7*K149</f>
        <v>66.21621621621621</v>
      </c>
      <c r="N149" s="8">
        <f t="shared" ref="N149:N177" si="24">L149*0.3</f>
        <v>17.04</v>
      </c>
      <c r="O149" s="8">
        <f t="shared" ref="O149:O156" si="25">M149+N149</f>
        <v>83.256216216216217</v>
      </c>
    </row>
    <row r="150" spans="1:15" ht="20.100000000000001" customHeight="1" x14ac:dyDescent="0.15">
      <c r="A150" s="5">
        <v>4</v>
      </c>
      <c r="B150" s="9">
        <v>2008</v>
      </c>
      <c r="C150" s="12" t="s">
        <v>156</v>
      </c>
      <c r="D150" s="12" t="s">
        <v>50</v>
      </c>
      <c r="E150" s="12" t="s">
        <v>45</v>
      </c>
      <c r="F150" s="12" t="s">
        <v>157</v>
      </c>
      <c r="G150" s="12" t="s">
        <v>66</v>
      </c>
      <c r="H150" s="12" t="s">
        <v>90</v>
      </c>
      <c r="I150" s="12" t="s">
        <v>56</v>
      </c>
      <c r="J150" s="9" t="s">
        <v>44</v>
      </c>
      <c r="K150" s="9">
        <v>70</v>
      </c>
      <c r="L150" s="7">
        <v>52.1</v>
      </c>
      <c r="M150" s="8">
        <f t="shared" si="23"/>
        <v>66.21621621621621</v>
      </c>
      <c r="N150" s="8">
        <f t="shared" si="24"/>
        <v>15.629999999999999</v>
      </c>
      <c r="O150" s="8">
        <f t="shared" si="25"/>
        <v>81.846216216216206</v>
      </c>
    </row>
    <row r="151" spans="1:15" ht="20.100000000000001" customHeight="1" x14ac:dyDescent="0.15">
      <c r="A151" s="5">
        <v>5</v>
      </c>
      <c r="B151" s="10" t="s">
        <v>489</v>
      </c>
      <c r="C151" s="10" t="s">
        <v>401</v>
      </c>
      <c r="D151" s="10" t="s">
        <v>235</v>
      </c>
      <c r="E151" s="10" t="s">
        <v>45</v>
      </c>
      <c r="F151" s="10" t="s">
        <v>402</v>
      </c>
      <c r="G151" s="10" t="s">
        <v>418</v>
      </c>
      <c r="H151" s="10" t="s">
        <v>403</v>
      </c>
      <c r="I151" s="11" t="s">
        <v>56</v>
      </c>
      <c r="J151" s="9" t="s">
        <v>44</v>
      </c>
      <c r="K151" s="9">
        <v>70</v>
      </c>
      <c r="L151" s="7">
        <v>49.6</v>
      </c>
      <c r="M151" s="8">
        <f t="shared" si="23"/>
        <v>66.21621621621621</v>
      </c>
      <c r="N151" s="8">
        <f t="shared" si="24"/>
        <v>14.879999999999999</v>
      </c>
      <c r="O151" s="8">
        <f t="shared" si="25"/>
        <v>81.096216216216206</v>
      </c>
    </row>
    <row r="152" spans="1:15" ht="20.100000000000001" customHeight="1" x14ac:dyDescent="0.15">
      <c r="A152" s="5">
        <v>6</v>
      </c>
      <c r="B152" s="10" t="s">
        <v>489</v>
      </c>
      <c r="C152" s="10" t="s">
        <v>406</v>
      </c>
      <c r="D152" s="10" t="s">
        <v>235</v>
      </c>
      <c r="E152" s="11" t="s">
        <v>45</v>
      </c>
      <c r="F152" s="10" t="s">
        <v>407</v>
      </c>
      <c r="G152" s="10" t="s">
        <v>66</v>
      </c>
      <c r="H152" s="10" t="s">
        <v>90</v>
      </c>
      <c r="I152" s="11" t="s">
        <v>56</v>
      </c>
      <c r="J152" s="9" t="s">
        <v>42</v>
      </c>
      <c r="K152" s="9">
        <v>65</v>
      </c>
      <c r="L152" s="7">
        <v>47.3</v>
      </c>
      <c r="M152" s="8">
        <f t="shared" si="23"/>
        <v>61.486486486486477</v>
      </c>
      <c r="N152" s="8">
        <f t="shared" si="24"/>
        <v>14.19</v>
      </c>
      <c r="O152" s="8">
        <f t="shared" si="25"/>
        <v>75.676486486486482</v>
      </c>
    </row>
    <row r="153" spans="1:15" ht="20.100000000000001" customHeight="1" x14ac:dyDescent="0.15">
      <c r="A153" s="5">
        <v>7</v>
      </c>
      <c r="B153" s="9">
        <v>2008</v>
      </c>
      <c r="C153" s="9" t="s">
        <v>468</v>
      </c>
      <c r="D153" s="9" t="s">
        <v>50</v>
      </c>
      <c r="E153" s="9" t="s">
        <v>236</v>
      </c>
      <c r="F153" s="12" t="s">
        <v>469</v>
      </c>
      <c r="G153" s="12" t="s">
        <v>66</v>
      </c>
      <c r="H153" s="12" t="s">
        <v>90</v>
      </c>
      <c r="I153" s="9" t="s">
        <v>56</v>
      </c>
      <c r="J153" s="9" t="s">
        <v>42</v>
      </c>
      <c r="K153" s="9">
        <v>65</v>
      </c>
      <c r="L153" s="7">
        <v>32.700000000000003</v>
      </c>
      <c r="M153" s="8">
        <f t="shared" si="23"/>
        <v>61.486486486486477</v>
      </c>
      <c r="N153" s="8">
        <f t="shared" si="24"/>
        <v>9.81</v>
      </c>
      <c r="O153" s="8">
        <f t="shared" si="25"/>
        <v>71.296486486486472</v>
      </c>
    </row>
    <row r="154" spans="1:15" ht="20.100000000000001" customHeight="1" x14ac:dyDescent="0.15">
      <c r="A154" s="5">
        <v>8</v>
      </c>
      <c r="B154" s="9">
        <v>2008</v>
      </c>
      <c r="C154" s="12" t="s">
        <v>516</v>
      </c>
      <c r="D154" s="12" t="s">
        <v>50</v>
      </c>
      <c r="E154" s="9" t="s">
        <v>236</v>
      </c>
      <c r="F154" s="12" t="s">
        <v>517</v>
      </c>
      <c r="G154" s="12" t="s">
        <v>64</v>
      </c>
      <c r="H154" s="12" t="s">
        <v>80</v>
      </c>
      <c r="I154" s="12" t="s">
        <v>54</v>
      </c>
      <c r="J154" s="9" t="s">
        <v>44</v>
      </c>
      <c r="K154" s="9">
        <v>50</v>
      </c>
      <c r="L154" s="7">
        <v>58</v>
      </c>
      <c r="M154" s="8">
        <f t="shared" si="23"/>
        <v>47.297297297297291</v>
      </c>
      <c r="N154" s="8">
        <f t="shared" si="24"/>
        <v>17.399999999999999</v>
      </c>
      <c r="O154" s="8">
        <f t="shared" si="25"/>
        <v>64.697297297297297</v>
      </c>
    </row>
    <row r="155" spans="1:15" ht="20.100000000000001" customHeight="1" x14ac:dyDescent="0.15">
      <c r="A155" s="5">
        <v>9</v>
      </c>
      <c r="B155" s="12" t="s">
        <v>489</v>
      </c>
      <c r="C155" s="42" t="s">
        <v>392</v>
      </c>
      <c r="D155" s="12" t="s">
        <v>50</v>
      </c>
      <c r="E155" s="12" t="s">
        <v>45</v>
      </c>
      <c r="F155" s="45" t="s">
        <v>393</v>
      </c>
      <c r="G155" s="42">
        <v>2000.12</v>
      </c>
      <c r="H155" s="12" t="s">
        <v>80</v>
      </c>
      <c r="I155" s="12" t="s">
        <v>54</v>
      </c>
      <c r="J155" s="21" t="s">
        <v>44</v>
      </c>
      <c r="K155" s="9">
        <v>50</v>
      </c>
      <c r="L155" s="7">
        <v>48.1</v>
      </c>
      <c r="M155" s="8">
        <f t="shared" si="23"/>
        <v>47.297297297297291</v>
      </c>
      <c r="N155" s="8">
        <f t="shared" si="24"/>
        <v>14.43</v>
      </c>
      <c r="O155" s="8">
        <f t="shared" si="25"/>
        <v>61.727297297297291</v>
      </c>
    </row>
    <row r="156" spans="1:15" ht="20.100000000000001" customHeight="1" x14ac:dyDescent="0.15">
      <c r="A156" s="5">
        <v>10</v>
      </c>
      <c r="B156" s="12" t="s">
        <v>489</v>
      </c>
      <c r="C156" s="43" t="s">
        <v>390</v>
      </c>
      <c r="D156" s="12" t="s">
        <v>50</v>
      </c>
      <c r="E156" s="12" t="s">
        <v>45</v>
      </c>
      <c r="F156" s="44" t="s">
        <v>391</v>
      </c>
      <c r="G156" s="43">
        <v>2000.12</v>
      </c>
      <c r="H156" s="12" t="s">
        <v>80</v>
      </c>
      <c r="I156" s="12" t="s">
        <v>54</v>
      </c>
      <c r="J156" s="9" t="s">
        <v>42</v>
      </c>
      <c r="K156" s="9">
        <v>45</v>
      </c>
      <c r="L156" s="7">
        <v>60.5</v>
      </c>
      <c r="M156" s="8">
        <f t="shared" si="23"/>
        <v>42.567567567567565</v>
      </c>
      <c r="N156" s="8">
        <f t="shared" si="24"/>
        <v>18.149999999999999</v>
      </c>
      <c r="O156" s="8">
        <f t="shared" si="25"/>
        <v>60.717567567567563</v>
      </c>
    </row>
    <row r="157" spans="1:15" ht="20.100000000000001" customHeight="1" x14ac:dyDescent="0.15">
      <c r="A157" s="51" t="s">
        <v>447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3"/>
    </row>
    <row r="158" spans="1:15" ht="20.100000000000001" customHeight="1" x14ac:dyDescent="0.15">
      <c r="A158" s="5">
        <v>1</v>
      </c>
      <c r="B158" s="9">
        <v>2009</v>
      </c>
      <c r="C158" s="17" t="s">
        <v>213</v>
      </c>
      <c r="D158" s="17" t="s">
        <v>235</v>
      </c>
      <c r="E158" s="9" t="s">
        <v>236</v>
      </c>
      <c r="F158" s="13" t="s">
        <v>214</v>
      </c>
      <c r="G158" s="13" t="s">
        <v>423</v>
      </c>
      <c r="H158" s="13" t="s">
        <v>88</v>
      </c>
      <c r="I158" s="25" t="s">
        <v>56</v>
      </c>
      <c r="J158" s="9" t="s">
        <v>44</v>
      </c>
      <c r="K158" s="9">
        <v>90</v>
      </c>
      <c r="L158" s="7">
        <v>60.4</v>
      </c>
      <c r="M158" s="8">
        <f t="shared" ref="M158:M167" si="26">100/90*0.7*K158</f>
        <v>70</v>
      </c>
      <c r="N158" s="8">
        <f t="shared" si="24"/>
        <v>18.119999999999997</v>
      </c>
      <c r="O158" s="8">
        <f t="shared" ref="O158:O167" si="27">M158+N158</f>
        <v>88.12</v>
      </c>
    </row>
    <row r="159" spans="1:15" ht="20.100000000000001" customHeight="1" x14ac:dyDescent="0.15">
      <c r="A159" s="5">
        <v>2</v>
      </c>
      <c r="B159" s="9">
        <v>2009</v>
      </c>
      <c r="C159" s="27" t="s">
        <v>215</v>
      </c>
      <c r="D159" s="27" t="s">
        <v>235</v>
      </c>
      <c r="E159" s="9" t="s">
        <v>236</v>
      </c>
      <c r="F159" s="13" t="s">
        <v>325</v>
      </c>
      <c r="G159" s="26">
        <v>1997.12</v>
      </c>
      <c r="H159" s="27">
        <v>2010.04</v>
      </c>
      <c r="I159" s="25" t="s">
        <v>56</v>
      </c>
      <c r="J159" s="9" t="s">
        <v>44</v>
      </c>
      <c r="K159" s="9">
        <v>70</v>
      </c>
      <c r="L159" s="7">
        <v>58.1</v>
      </c>
      <c r="M159" s="8">
        <f t="shared" si="26"/>
        <v>54.444444444444443</v>
      </c>
      <c r="N159" s="8">
        <f t="shared" si="24"/>
        <v>17.43</v>
      </c>
      <c r="O159" s="8">
        <f t="shared" si="27"/>
        <v>71.874444444444435</v>
      </c>
    </row>
    <row r="160" spans="1:15" ht="20.100000000000001" customHeight="1" x14ac:dyDescent="0.15">
      <c r="A160" s="5">
        <v>3</v>
      </c>
      <c r="B160" s="9">
        <v>2009</v>
      </c>
      <c r="C160" s="9" t="s">
        <v>287</v>
      </c>
      <c r="D160" s="9" t="s">
        <v>235</v>
      </c>
      <c r="E160" s="9" t="s">
        <v>236</v>
      </c>
      <c r="F160" s="12" t="s">
        <v>188</v>
      </c>
      <c r="G160" s="12" t="s">
        <v>292</v>
      </c>
      <c r="H160" s="12" t="s">
        <v>88</v>
      </c>
      <c r="I160" s="9" t="s">
        <v>56</v>
      </c>
      <c r="J160" s="9" t="s">
        <v>42</v>
      </c>
      <c r="K160" s="9">
        <v>65</v>
      </c>
      <c r="L160" s="7">
        <v>62.7</v>
      </c>
      <c r="M160" s="8">
        <f t="shared" si="26"/>
        <v>50.555555555555557</v>
      </c>
      <c r="N160" s="8">
        <f t="shared" si="24"/>
        <v>18.809999999999999</v>
      </c>
      <c r="O160" s="8">
        <f t="shared" si="27"/>
        <v>69.365555555555559</v>
      </c>
    </row>
    <row r="161" spans="1:15" ht="20.100000000000001" customHeight="1" x14ac:dyDescent="0.15">
      <c r="A161" s="5">
        <v>4</v>
      </c>
      <c r="B161" s="10" t="s">
        <v>491</v>
      </c>
      <c r="C161" s="11" t="s">
        <v>294</v>
      </c>
      <c r="D161" s="11" t="s">
        <v>235</v>
      </c>
      <c r="E161" s="11" t="s">
        <v>236</v>
      </c>
      <c r="F161" s="20" t="s">
        <v>295</v>
      </c>
      <c r="G161" s="11">
        <v>2001.12</v>
      </c>
      <c r="H161" s="11">
        <v>2009.11</v>
      </c>
      <c r="I161" s="12" t="s">
        <v>54</v>
      </c>
      <c r="J161" s="9" t="s">
        <v>185</v>
      </c>
      <c r="K161" s="9">
        <v>70</v>
      </c>
      <c r="L161" s="7">
        <v>46.2</v>
      </c>
      <c r="M161" s="8">
        <f t="shared" si="26"/>
        <v>54.444444444444443</v>
      </c>
      <c r="N161" s="8">
        <f t="shared" si="24"/>
        <v>13.860000000000001</v>
      </c>
      <c r="O161" s="8">
        <f t="shared" si="27"/>
        <v>68.304444444444442</v>
      </c>
    </row>
    <row r="162" spans="1:15" ht="20.100000000000001" customHeight="1" x14ac:dyDescent="0.15">
      <c r="A162" s="5">
        <v>5</v>
      </c>
      <c r="B162" s="10" t="s">
        <v>491</v>
      </c>
      <c r="C162" s="11" t="s">
        <v>411</v>
      </c>
      <c r="D162" s="11" t="s">
        <v>235</v>
      </c>
      <c r="E162" s="11" t="s">
        <v>45</v>
      </c>
      <c r="F162" s="10" t="s">
        <v>412</v>
      </c>
      <c r="G162" s="10" t="s">
        <v>62</v>
      </c>
      <c r="H162" s="10" t="s">
        <v>88</v>
      </c>
      <c r="I162" s="10" t="s">
        <v>56</v>
      </c>
      <c r="J162" s="9" t="s">
        <v>44</v>
      </c>
      <c r="K162" s="9">
        <v>70</v>
      </c>
      <c r="L162" s="7">
        <v>38.6</v>
      </c>
      <c r="M162" s="8">
        <f t="shared" si="26"/>
        <v>54.444444444444443</v>
      </c>
      <c r="N162" s="8">
        <f t="shared" si="24"/>
        <v>11.58</v>
      </c>
      <c r="O162" s="8">
        <f t="shared" si="27"/>
        <v>66.024444444444441</v>
      </c>
    </row>
    <row r="163" spans="1:15" ht="20.100000000000001" customHeight="1" x14ac:dyDescent="0.15">
      <c r="A163" s="5">
        <v>6</v>
      </c>
      <c r="B163" s="9">
        <v>2009</v>
      </c>
      <c r="C163" s="9" t="s">
        <v>473</v>
      </c>
      <c r="D163" s="9" t="s">
        <v>50</v>
      </c>
      <c r="E163" s="9" t="s">
        <v>236</v>
      </c>
      <c r="F163" s="12" t="s">
        <v>474</v>
      </c>
      <c r="G163" s="12" t="s">
        <v>62</v>
      </c>
      <c r="H163" s="12" t="s">
        <v>88</v>
      </c>
      <c r="I163" s="9" t="s">
        <v>56</v>
      </c>
      <c r="J163" s="9" t="s">
        <v>44</v>
      </c>
      <c r="K163" s="9">
        <v>70</v>
      </c>
      <c r="L163" s="7">
        <v>35</v>
      </c>
      <c r="M163" s="8">
        <f t="shared" si="26"/>
        <v>54.444444444444443</v>
      </c>
      <c r="N163" s="8">
        <f t="shared" si="24"/>
        <v>10.5</v>
      </c>
      <c r="O163" s="8">
        <f t="shared" si="27"/>
        <v>64.944444444444443</v>
      </c>
    </row>
    <row r="164" spans="1:15" ht="20.100000000000001" customHeight="1" x14ac:dyDescent="0.15">
      <c r="A164" s="5">
        <v>7</v>
      </c>
      <c r="B164" s="10" t="s">
        <v>491</v>
      </c>
      <c r="C164" s="11" t="s">
        <v>414</v>
      </c>
      <c r="D164" s="11" t="s">
        <v>235</v>
      </c>
      <c r="E164" s="11" t="s">
        <v>236</v>
      </c>
      <c r="F164" s="11" t="s">
        <v>189</v>
      </c>
      <c r="G164" s="10" t="s">
        <v>292</v>
      </c>
      <c r="H164" s="11">
        <v>2010.04</v>
      </c>
      <c r="I164" s="11" t="s">
        <v>56</v>
      </c>
      <c r="J164" s="9" t="s">
        <v>42</v>
      </c>
      <c r="K164" s="9">
        <v>65</v>
      </c>
      <c r="L164" s="7">
        <v>46.3</v>
      </c>
      <c r="M164" s="8">
        <f t="shared" si="26"/>
        <v>50.555555555555557</v>
      </c>
      <c r="N164" s="8">
        <f t="shared" si="24"/>
        <v>13.889999999999999</v>
      </c>
      <c r="O164" s="8">
        <f t="shared" si="27"/>
        <v>64.445555555555558</v>
      </c>
    </row>
    <row r="165" spans="1:15" ht="20.100000000000001" customHeight="1" x14ac:dyDescent="0.15">
      <c r="A165" s="5">
        <v>8</v>
      </c>
      <c r="B165" s="10" t="s">
        <v>491</v>
      </c>
      <c r="C165" s="11" t="s">
        <v>435</v>
      </c>
      <c r="D165" s="11" t="s">
        <v>235</v>
      </c>
      <c r="E165" s="11" t="s">
        <v>45</v>
      </c>
      <c r="F165" s="10" t="s">
        <v>296</v>
      </c>
      <c r="G165" s="48" t="s">
        <v>62</v>
      </c>
      <c r="H165" s="48" t="s">
        <v>88</v>
      </c>
      <c r="I165" s="48" t="s">
        <v>56</v>
      </c>
      <c r="J165" s="9"/>
      <c r="K165" s="9">
        <v>60</v>
      </c>
      <c r="L165" s="7">
        <v>48.7</v>
      </c>
      <c r="M165" s="8">
        <f t="shared" si="26"/>
        <v>46.666666666666664</v>
      </c>
      <c r="N165" s="8">
        <f t="shared" si="24"/>
        <v>14.61</v>
      </c>
      <c r="O165" s="8">
        <f t="shared" si="27"/>
        <v>61.276666666666664</v>
      </c>
    </row>
    <row r="166" spans="1:15" ht="20.100000000000001" customHeight="1" x14ac:dyDescent="0.15">
      <c r="A166" s="5">
        <v>9</v>
      </c>
      <c r="B166" s="10" t="s">
        <v>491</v>
      </c>
      <c r="C166" s="11" t="s">
        <v>413</v>
      </c>
      <c r="D166" s="11" t="s">
        <v>235</v>
      </c>
      <c r="E166" s="11" t="s">
        <v>236</v>
      </c>
      <c r="F166" s="11" t="s">
        <v>190</v>
      </c>
      <c r="G166" s="10" t="s">
        <v>292</v>
      </c>
      <c r="H166" s="11">
        <v>2010.04</v>
      </c>
      <c r="I166" s="11" t="s">
        <v>56</v>
      </c>
      <c r="J166" s="9" t="s">
        <v>42</v>
      </c>
      <c r="K166" s="9">
        <v>65</v>
      </c>
      <c r="L166" s="7">
        <v>26.5</v>
      </c>
      <c r="M166" s="8">
        <f t="shared" si="26"/>
        <v>50.555555555555557</v>
      </c>
      <c r="N166" s="8">
        <f t="shared" si="24"/>
        <v>7.9499999999999993</v>
      </c>
      <c r="O166" s="8">
        <f t="shared" si="27"/>
        <v>58.50555555555556</v>
      </c>
    </row>
    <row r="167" spans="1:15" ht="20.100000000000001" customHeight="1" x14ac:dyDescent="0.15">
      <c r="A167" s="5">
        <v>10</v>
      </c>
      <c r="B167" s="9">
        <v>2009</v>
      </c>
      <c r="C167" s="9" t="s">
        <v>361</v>
      </c>
      <c r="D167" s="9" t="s">
        <v>235</v>
      </c>
      <c r="E167" s="9" t="s">
        <v>236</v>
      </c>
      <c r="F167" s="12" t="s">
        <v>362</v>
      </c>
      <c r="G167" s="12" t="s">
        <v>346</v>
      </c>
      <c r="H167" s="12" t="s">
        <v>88</v>
      </c>
      <c r="I167" s="9" t="s">
        <v>56</v>
      </c>
      <c r="J167" s="9" t="s">
        <v>42</v>
      </c>
      <c r="K167" s="9">
        <v>55</v>
      </c>
      <c r="L167" s="7">
        <v>48.6</v>
      </c>
      <c r="M167" s="8">
        <f t="shared" si="26"/>
        <v>42.777777777777779</v>
      </c>
      <c r="N167" s="8">
        <f t="shared" si="24"/>
        <v>14.58</v>
      </c>
      <c r="O167" s="8">
        <f t="shared" si="27"/>
        <v>57.357777777777777</v>
      </c>
    </row>
    <row r="168" spans="1:15" ht="20.100000000000001" customHeight="1" x14ac:dyDescent="0.15">
      <c r="A168" s="51" t="s">
        <v>448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3"/>
    </row>
    <row r="169" spans="1:15" ht="20.100000000000001" customHeight="1" x14ac:dyDescent="0.15">
      <c r="A169" s="5">
        <v>1</v>
      </c>
      <c r="B169" s="9">
        <v>2010</v>
      </c>
      <c r="C169" s="9" t="s">
        <v>247</v>
      </c>
      <c r="D169" s="9" t="s">
        <v>235</v>
      </c>
      <c r="E169" s="9" t="s">
        <v>45</v>
      </c>
      <c r="F169" s="12" t="s">
        <v>248</v>
      </c>
      <c r="G169" s="12" t="s">
        <v>378</v>
      </c>
      <c r="H169" s="12" t="s">
        <v>82</v>
      </c>
      <c r="I169" s="9" t="s">
        <v>56</v>
      </c>
      <c r="J169" s="9" t="s">
        <v>191</v>
      </c>
      <c r="K169" s="9">
        <v>98</v>
      </c>
      <c r="L169" s="7">
        <v>47.4</v>
      </c>
      <c r="M169" s="8">
        <f t="shared" ref="M169:M181" si="28">100/98*0.7*K169</f>
        <v>70</v>
      </c>
      <c r="N169" s="8">
        <f t="shared" si="24"/>
        <v>14.219999999999999</v>
      </c>
      <c r="O169" s="8">
        <f t="shared" ref="O169:O181" si="29">M169+N169</f>
        <v>84.22</v>
      </c>
    </row>
    <row r="170" spans="1:15" ht="20.100000000000001" customHeight="1" x14ac:dyDescent="0.15">
      <c r="A170" s="5">
        <v>2</v>
      </c>
      <c r="B170" s="9">
        <v>2010</v>
      </c>
      <c r="C170" s="12" t="s">
        <v>160</v>
      </c>
      <c r="D170" s="12" t="s">
        <v>50</v>
      </c>
      <c r="E170" s="12" t="s">
        <v>45</v>
      </c>
      <c r="F170" s="12" t="s">
        <v>161</v>
      </c>
      <c r="G170" s="12" t="s">
        <v>89</v>
      </c>
      <c r="H170" s="12" t="s">
        <v>82</v>
      </c>
      <c r="I170" s="12" t="s">
        <v>56</v>
      </c>
      <c r="J170" s="9" t="s">
        <v>126</v>
      </c>
      <c r="K170" s="9">
        <v>95</v>
      </c>
      <c r="L170" s="7">
        <v>41.7</v>
      </c>
      <c r="M170" s="8">
        <f t="shared" si="28"/>
        <v>67.857142857142861</v>
      </c>
      <c r="N170" s="8">
        <f t="shared" si="24"/>
        <v>12.51</v>
      </c>
      <c r="O170" s="8">
        <f t="shared" si="29"/>
        <v>80.367142857142866</v>
      </c>
    </row>
    <row r="171" spans="1:15" ht="20.100000000000001" customHeight="1" x14ac:dyDescent="0.15">
      <c r="A171" s="5">
        <v>3</v>
      </c>
      <c r="B171" s="9">
        <v>2010</v>
      </c>
      <c r="C171" s="25" t="s">
        <v>348</v>
      </c>
      <c r="D171" s="25" t="s">
        <v>235</v>
      </c>
      <c r="E171" s="9" t="s">
        <v>236</v>
      </c>
      <c r="F171" s="13" t="s">
        <v>349</v>
      </c>
      <c r="G171" s="18" t="s">
        <v>350</v>
      </c>
      <c r="H171" s="18" t="s">
        <v>82</v>
      </c>
      <c r="I171" s="12" t="s">
        <v>56</v>
      </c>
      <c r="J171" s="9" t="s">
        <v>44</v>
      </c>
      <c r="K171" s="9">
        <v>70</v>
      </c>
      <c r="L171" s="7">
        <v>82</v>
      </c>
      <c r="M171" s="8">
        <f t="shared" si="28"/>
        <v>50</v>
      </c>
      <c r="N171" s="8">
        <f t="shared" si="24"/>
        <v>24.599999999999998</v>
      </c>
      <c r="O171" s="8">
        <f t="shared" si="29"/>
        <v>74.599999999999994</v>
      </c>
    </row>
    <row r="172" spans="1:15" ht="20.100000000000001" customHeight="1" x14ac:dyDescent="0.15">
      <c r="A172" s="5">
        <v>4</v>
      </c>
      <c r="B172" s="9">
        <v>2010</v>
      </c>
      <c r="C172" s="9" t="s">
        <v>238</v>
      </c>
      <c r="D172" s="9" t="s">
        <v>50</v>
      </c>
      <c r="E172" s="9" t="s">
        <v>236</v>
      </c>
      <c r="F172" s="12" t="s">
        <v>192</v>
      </c>
      <c r="G172" s="9">
        <v>1998.12</v>
      </c>
      <c r="H172" s="9">
        <v>2011.04</v>
      </c>
      <c r="I172" s="9" t="s">
        <v>56</v>
      </c>
      <c r="J172" s="9" t="s">
        <v>44</v>
      </c>
      <c r="K172" s="9">
        <v>70</v>
      </c>
      <c r="L172" s="7">
        <v>60.8</v>
      </c>
      <c r="M172" s="8">
        <f t="shared" si="28"/>
        <v>50</v>
      </c>
      <c r="N172" s="8">
        <f t="shared" si="24"/>
        <v>18.239999999999998</v>
      </c>
      <c r="O172" s="8">
        <f t="shared" si="29"/>
        <v>68.239999999999995</v>
      </c>
    </row>
    <row r="173" spans="1:15" ht="20.100000000000001" customHeight="1" x14ac:dyDescent="0.15">
      <c r="A173" s="5">
        <v>5</v>
      </c>
      <c r="B173" s="10" t="s">
        <v>492</v>
      </c>
      <c r="C173" s="11" t="s">
        <v>4</v>
      </c>
      <c r="D173" s="11" t="s">
        <v>235</v>
      </c>
      <c r="E173" s="11" t="s">
        <v>45</v>
      </c>
      <c r="F173" s="10" t="s">
        <v>5</v>
      </c>
      <c r="G173" s="10" t="s">
        <v>89</v>
      </c>
      <c r="H173" s="10" t="s">
        <v>82</v>
      </c>
      <c r="I173" s="10" t="s">
        <v>56</v>
      </c>
      <c r="J173" s="9"/>
      <c r="K173" s="9">
        <v>80</v>
      </c>
      <c r="L173" s="7">
        <v>35.200000000000003</v>
      </c>
      <c r="M173" s="8">
        <f>100/98*0.7*K173</f>
        <v>57.142857142857146</v>
      </c>
      <c r="N173" s="8">
        <f>L173*0.3</f>
        <v>10.56</v>
      </c>
      <c r="O173" s="8">
        <f>M173+N173</f>
        <v>67.702857142857141</v>
      </c>
    </row>
    <row r="174" spans="1:15" ht="20.100000000000001" customHeight="1" x14ac:dyDescent="0.15">
      <c r="A174" s="5">
        <v>6</v>
      </c>
      <c r="B174" s="9">
        <v>2010</v>
      </c>
      <c r="C174" s="12" t="s">
        <v>355</v>
      </c>
      <c r="D174" s="12" t="s">
        <v>235</v>
      </c>
      <c r="E174" s="9" t="s">
        <v>236</v>
      </c>
      <c r="F174" s="13" t="s">
        <v>356</v>
      </c>
      <c r="G174" s="12" t="s">
        <v>350</v>
      </c>
      <c r="H174" s="12" t="s">
        <v>82</v>
      </c>
      <c r="I174" s="12" t="s">
        <v>56</v>
      </c>
      <c r="J174" s="9" t="s">
        <v>42</v>
      </c>
      <c r="K174" s="9">
        <v>65</v>
      </c>
      <c r="L174" s="7">
        <v>59.3</v>
      </c>
      <c r="M174" s="8">
        <f t="shared" si="28"/>
        <v>46.428571428571431</v>
      </c>
      <c r="N174" s="8">
        <f t="shared" si="24"/>
        <v>17.79</v>
      </c>
      <c r="O174" s="8">
        <f t="shared" si="29"/>
        <v>64.218571428571437</v>
      </c>
    </row>
    <row r="175" spans="1:15" ht="20.100000000000001" customHeight="1" x14ac:dyDescent="0.15">
      <c r="A175" s="5">
        <v>7</v>
      </c>
      <c r="B175" s="10" t="s">
        <v>492</v>
      </c>
      <c r="C175" s="10" t="s">
        <v>2</v>
      </c>
      <c r="D175" s="10" t="s">
        <v>235</v>
      </c>
      <c r="E175" s="11" t="s">
        <v>45</v>
      </c>
      <c r="F175" s="10" t="s">
        <v>3</v>
      </c>
      <c r="G175" s="10" t="s">
        <v>350</v>
      </c>
      <c r="H175" s="10" t="s">
        <v>82</v>
      </c>
      <c r="I175" s="48" t="s">
        <v>56</v>
      </c>
      <c r="J175" s="9" t="s">
        <v>42</v>
      </c>
      <c r="K175" s="9">
        <v>65</v>
      </c>
      <c r="L175" s="7">
        <v>55.7</v>
      </c>
      <c r="M175" s="8">
        <f t="shared" si="28"/>
        <v>46.428571428571431</v>
      </c>
      <c r="N175" s="8">
        <f t="shared" si="24"/>
        <v>16.71</v>
      </c>
      <c r="O175" s="8">
        <f t="shared" si="29"/>
        <v>63.138571428571431</v>
      </c>
    </row>
    <row r="176" spans="1:15" ht="20.100000000000001" customHeight="1" x14ac:dyDescent="0.15">
      <c r="A176" s="5">
        <v>8</v>
      </c>
      <c r="B176" s="10" t="s">
        <v>492</v>
      </c>
      <c r="C176" s="11" t="s">
        <v>22</v>
      </c>
      <c r="D176" s="11" t="s">
        <v>235</v>
      </c>
      <c r="E176" s="11" t="s">
        <v>45</v>
      </c>
      <c r="F176" s="10" t="s">
        <v>268</v>
      </c>
      <c r="G176" s="10" t="s">
        <v>350</v>
      </c>
      <c r="H176" s="10" t="s">
        <v>82</v>
      </c>
      <c r="I176" s="10" t="s">
        <v>56</v>
      </c>
      <c r="J176" s="9" t="s">
        <v>44</v>
      </c>
      <c r="K176" s="9">
        <v>70</v>
      </c>
      <c r="L176" s="7">
        <v>42</v>
      </c>
      <c r="M176" s="8">
        <f t="shared" si="28"/>
        <v>50</v>
      </c>
      <c r="N176" s="8">
        <f t="shared" si="24"/>
        <v>12.6</v>
      </c>
      <c r="O176" s="8">
        <f t="shared" si="29"/>
        <v>62.6</v>
      </c>
    </row>
    <row r="177" spans="1:15" ht="20.100000000000001" customHeight="1" x14ac:dyDescent="0.15">
      <c r="A177" s="5">
        <v>9</v>
      </c>
      <c r="B177" s="9">
        <v>2010</v>
      </c>
      <c r="C177" s="12" t="s">
        <v>115</v>
      </c>
      <c r="D177" s="12" t="s">
        <v>50</v>
      </c>
      <c r="E177" s="9" t="s">
        <v>236</v>
      </c>
      <c r="F177" s="12" t="s">
        <v>116</v>
      </c>
      <c r="G177" s="12" t="s">
        <v>65</v>
      </c>
      <c r="H177" s="12" t="s">
        <v>82</v>
      </c>
      <c r="I177" s="9" t="s">
        <v>56</v>
      </c>
      <c r="J177" s="9" t="s">
        <v>44</v>
      </c>
      <c r="K177" s="9">
        <v>70</v>
      </c>
      <c r="L177" s="7">
        <v>32.1</v>
      </c>
      <c r="M177" s="8">
        <f t="shared" si="28"/>
        <v>50</v>
      </c>
      <c r="N177" s="8">
        <f t="shared" si="24"/>
        <v>9.6300000000000008</v>
      </c>
      <c r="O177" s="8">
        <f t="shared" si="29"/>
        <v>59.63</v>
      </c>
    </row>
    <row r="178" spans="1:15" ht="20.100000000000001" customHeight="1" x14ac:dyDescent="0.15">
      <c r="A178" s="5">
        <v>10</v>
      </c>
      <c r="B178" s="9">
        <v>2010</v>
      </c>
      <c r="C178" s="9" t="s">
        <v>401</v>
      </c>
      <c r="D178" s="9" t="s">
        <v>235</v>
      </c>
      <c r="E178" s="11" t="s">
        <v>45</v>
      </c>
      <c r="F178" s="12" t="s">
        <v>21</v>
      </c>
      <c r="G178" s="12" t="s">
        <v>350</v>
      </c>
      <c r="H178" s="12" t="s">
        <v>82</v>
      </c>
      <c r="I178" s="9" t="s">
        <v>56</v>
      </c>
      <c r="J178" s="9" t="s">
        <v>42</v>
      </c>
      <c r="K178" s="9">
        <v>65</v>
      </c>
      <c r="L178" s="7">
        <v>41.5</v>
      </c>
      <c r="M178" s="8">
        <f t="shared" si="28"/>
        <v>46.428571428571431</v>
      </c>
      <c r="N178" s="8">
        <f>L178*0.3</f>
        <v>12.45</v>
      </c>
      <c r="O178" s="8">
        <f t="shared" si="29"/>
        <v>58.878571428571433</v>
      </c>
    </row>
    <row r="179" spans="1:15" ht="20.100000000000001" customHeight="1" x14ac:dyDescent="0.15">
      <c r="A179" s="5">
        <v>11</v>
      </c>
      <c r="B179" s="10" t="s">
        <v>492</v>
      </c>
      <c r="C179" s="10" t="s">
        <v>0</v>
      </c>
      <c r="D179" s="10" t="s">
        <v>235</v>
      </c>
      <c r="E179" s="10" t="s">
        <v>45</v>
      </c>
      <c r="F179" s="10" t="s">
        <v>1</v>
      </c>
      <c r="G179" s="10" t="s">
        <v>345</v>
      </c>
      <c r="H179" s="10" t="s">
        <v>352</v>
      </c>
      <c r="I179" s="12" t="s">
        <v>54</v>
      </c>
      <c r="J179" s="9" t="s">
        <v>42</v>
      </c>
      <c r="K179" s="9">
        <v>45</v>
      </c>
      <c r="L179" s="7">
        <v>50.6</v>
      </c>
      <c r="M179" s="8">
        <f t="shared" si="28"/>
        <v>32.142857142857146</v>
      </c>
      <c r="N179" s="8">
        <f>L179*0.3</f>
        <v>15.18</v>
      </c>
      <c r="O179" s="8">
        <f t="shared" si="29"/>
        <v>47.322857142857146</v>
      </c>
    </row>
    <row r="180" spans="1:15" ht="20.100000000000001" customHeight="1" x14ac:dyDescent="0.15">
      <c r="A180" s="5">
        <v>12</v>
      </c>
      <c r="B180" s="9">
        <v>2010</v>
      </c>
      <c r="C180" s="9" t="s">
        <v>76</v>
      </c>
      <c r="D180" s="9" t="s">
        <v>50</v>
      </c>
      <c r="E180" s="9" t="s">
        <v>45</v>
      </c>
      <c r="F180" s="12" t="s">
        <v>77</v>
      </c>
      <c r="G180" s="12" t="s">
        <v>78</v>
      </c>
      <c r="H180" s="12" t="s">
        <v>79</v>
      </c>
      <c r="I180" s="9" t="s">
        <v>54</v>
      </c>
      <c r="J180" s="9" t="s">
        <v>44</v>
      </c>
      <c r="K180" s="9">
        <v>50</v>
      </c>
      <c r="L180" s="7">
        <v>30.4</v>
      </c>
      <c r="M180" s="8">
        <f t="shared" si="28"/>
        <v>35.714285714285715</v>
      </c>
      <c r="N180" s="8">
        <f>L180*0.3</f>
        <v>9.1199999999999992</v>
      </c>
      <c r="O180" s="8">
        <f t="shared" si="29"/>
        <v>44.834285714285713</v>
      </c>
    </row>
    <row r="181" spans="1:15" ht="20.100000000000001" customHeight="1" x14ac:dyDescent="0.15">
      <c r="A181" s="5">
        <v>13</v>
      </c>
      <c r="B181" s="9">
        <v>2010</v>
      </c>
      <c r="C181" s="9" t="s">
        <v>456</v>
      </c>
      <c r="D181" s="9" t="s">
        <v>50</v>
      </c>
      <c r="E181" s="9" t="s">
        <v>236</v>
      </c>
      <c r="F181" s="12" t="s">
        <v>457</v>
      </c>
      <c r="G181" s="9" t="s">
        <v>78</v>
      </c>
      <c r="H181" s="9" t="s">
        <v>79</v>
      </c>
      <c r="I181" s="9" t="s">
        <v>54</v>
      </c>
      <c r="J181" s="9" t="s">
        <v>42</v>
      </c>
      <c r="K181" s="9">
        <v>45</v>
      </c>
      <c r="L181" s="7">
        <v>41.2</v>
      </c>
      <c r="M181" s="8">
        <f t="shared" si="28"/>
        <v>32.142857142857146</v>
      </c>
      <c r="N181" s="8">
        <f>L181*0.3</f>
        <v>12.360000000000001</v>
      </c>
      <c r="O181" s="8">
        <f t="shared" si="29"/>
        <v>44.502857142857145</v>
      </c>
    </row>
    <row r="182" spans="1:15" ht="20.100000000000001" customHeight="1" x14ac:dyDescent="0.15">
      <c r="A182" s="51" t="s">
        <v>449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3"/>
    </row>
    <row r="183" spans="1:15" ht="20.100000000000001" customHeight="1" x14ac:dyDescent="0.15">
      <c r="A183" s="5">
        <v>1</v>
      </c>
      <c r="B183" s="9">
        <v>2011</v>
      </c>
      <c r="C183" s="9" t="s">
        <v>249</v>
      </c>
      <c r="D183" s="9" t="s">
        <v>235</v>
      </c>
      <c r="E183" s="9" t="s">
        <v>45</v>
      </c>
      <c r="F183" s="12" t="s">
        <v>250</v>
      </c>
      <c r="G183" s="12" t="s">
        <v>357</v>
      </c>
      <c r="H183" s="12" t="s">
        <v>81</v>
      </c>
      <c r="I183" s="9" t="s">
        <v>422</v>
      </c>
      <c r="J183" s="9" t="s">
        <v>44</v>
      </c>
      <c r="K183" s="9">
        <v>90</v>
      </c>
      <c r="L183" s="7">
        <v>43.2</v>
      </c>
      <c r="M183" s="8">
        <f t="shared" ref="M183:M188" si="30">100/90*0.7*K183</f>
        <v>70</v>
      </c>
      <c r="N183" s="9">
        <f t="shared" ref="N183:N194" si="31">L183*0.3</f>
        <v>12.96</v>
      </c>
      <c r="O183" s="8">
        <f t="shared" ref="O183:O202" si="32">M183+N183</f>
        <v>82.960000000000008</v>
      </c>
    </row>
    <row r="184" spans="1:15" ht="20.100000000000001" customHeight="1" x14ac:dyDescent="0.15">
      <c r="A184" s="5">
        <v>2</v>
      </c>
      <c r="B184" s="10" t="s">
        <v>493</v>
      </c>
      <c r="C184" s="11" t="s">
        <v>269</v>
      </c>
      <c r="D184" s="11" t="s">
        <v>235</v>
      </c>
      <c r="E184" s="11" t="s">
        <v>236</v>
      </c>
      <c r="F184" s="10" t="s">
        <v>270</v>
      </c>
      <c r="G184" s="10" t="s">
        <v>94</v>
      </c>
      <c r="H184" s="10" t="s">
        <v>81</v>
      </c>
      <c r="I184" s="10" t="s">
        <v>56</v>
      </c>
      <c r="J184" s="9" t="s">
        <v>42</v>
      </c>
      <c r="K184" s="9">
        <v>85</v>
      </c>
      <c r="L184" s="7">
        <v>47.6</v>
      </c>
      <c r="M184" s="8">
        <f>100/90*0.7*K184</f>
        <v>66.111111111111114</v>
      </c>
      <c r="N184" s="9">
        <f>L184*0.3</f>
        <v>14.28</v>
      </c>
      <c r="O184" s="8">
        <f>M184+N184</f>
        <v>80.391111111111115</v>
      </c>
    </row>
    <row r="185" spans="1:15" ht="20.100000000000001" customHeight="1" x14ac:dyDescent="0.15">
      <c r="A185" s="5">
        <v>3</v>
      </c>
      <c r="B185" s="9">
        <v>2011</v>
      </c>
      <c r="C185" s="12" t="s">
        <v>158</v>
      </c>
      <c r="D185" s="12" t="s">
        <v>50</v>
      </c>
      <c r="E185" s="12" t="s">
        <v>45</v>
      </c>
      <c r="F185" s="12" t="s">
        <v>159</v>
      </c>
      <c r="G185" s="12" t="s">
        <v>63</v>
      </c>
      <c r="H185" s="12" t="s">
        <v>81</v>
      </c>
      <c r="I185" s="12" t="s">
        <v>56</v>
      </c>
      <c r="J185" s="9" t="s">
        <v>44</v>
      </c>
      <c r="K185" s="9">
        <v>70</v>
      </c>
      <c r="L185" s="7">
        <v>47.3</v>
      </c>
      <c r="M185" s="8">
        <f t="shared" si="30"/>
        <v>54.444444444444443</v>
      </c>
      <c r="N185" s="9">
        <f t="shared" si="31"/>
        <v>14.19</v>
      </c>
      <c r="O185" s="8">
        <f t="shared" si="32"/>
        <v>68.634444444444441</v>
      </c>
    </row>
    <row r="186" spans="1:15" ht="20.100000000000001" customHeight="1" x14ac:dyDescent="0.15">
      <c r="A186" s="5">
        <v>4</v>
      </c>
      <c r="B186" s="10" t="s">
        <v>493</v>
      </c>
      <c r="C186" s="11" t="s">
        <v>271</v>
      </c>
      <c r="D186" s="11" t="s">
        <v>235</v>
      </c>
      <c r="E186" s="11" t="s">
        <v>45</v>
      </c>
      <c r="F186" s="10" t="s">
        <v>272</v>
      </c>
      <c r="G186" s="10" t="s">
        <v>346</v>
      </c>
      <c r="H186" s="10" t="s">
        <v>81</v>
      </c>
      <c r="I186" s="10" t="s">
        <v>56</v>
      </c>
      <c r="J186" s="9" t="s">
        <v>44</v>
      </c>
      <c r="K186" s="9">
        <v>70</v>
      </c>
      <c r="L186" s="7">
        <v>39.6</v>
      </c>
      <c r="M186" s="8">
        <f t="shared" si="30"/>
        <v>54.444444444444443</v>
      </c>
      <c r="N186" s="9">
        <f t="shared" si="31"/>
        <v>11.88</v>
      </c>
      <c r="O186" s="8">
        <f t="shared" si="32"/>
        <v>66.324444444444438</v>
      </c>
    </row>
    <row r="187" spans="1:15" ht="20.100000000000001" customHeight="1" x14ac:dyDescent="0.15">
      <c r="A187" s="5">
        <v>5</v>
      </c>
      <c r="B187" s="9">
        <v>2011</v>
      </c>
      <c r="C187" s="9" t="s">
        <v>485</v>
      </c>
      <c r="D187" s="9" t="s">
        <v>50</v>
      </c>
      <c r="E187" s="9" t="s">
        <v>236</v>
      </c>
      <c r="F187" s="12" t="s">
        <v>486</v>
      </c>
      <c r="G187" s="12" t="s">
        <v>63</v>
      </c>
      <c r="H187" s="12" t="s">
        <v>81</v>
      </c>
      <c r="I187" s="9" t="s">
        <v>56</v>
      </c>
      <c r="J187" s="9" t="s">
        <v>44</v>
      </c>
      <c r="K187" s="9">
        <v>70</v>
      </c>
      <c r="L187" s="7">
        <v>32.700000000000003</v>
      </c>
      <c r="M187" s="8">
        <f t="shared" si="30"/>
        <v>54.444444444444443</v>
      </c>
      <c r="N187" s="9">
        <f t="shared" si="31"/>
        <v>9.81</v>
      </c>
      <c r="O187" s="8">
        <f t="shared" si="32"/>
        <v>64.254444444444445</v>
      </c>
    </row>
    <row r="188" spans="1:15" ht="20.100000000000001" customHeight="1" x14ac:dyDescent="0.15">
      <c r="A188" s="5">
        <v>6</v>
      </c>
      <c r="B188" s="9">
        <v>2011</v>
      </c>
      <c r="C188" s="9" t="s">
        <v>458</v>
      </c>
      <c r="D188" s="9" t="s">
        <v>50</v>
      </c>
      <c r="E188" s="9" t="s">
        <v>236</v>
      </c>
      <c r="F188" s="14" t="s">
        <v>459</v>
      </c>
      <c r="G188" s="9" t="s">
        <v>63</v>
      </c>
      <c r="H188" s="9">
        <v>2012.04</v>
      </c>
      <c r="I188" s="9" t="s">
        <v>56</v>
      </c>
      <c r="J188" s="9" t="s">
        <v>42</v>
      </c>
      <c r="K188" s="9">
        <v>65</v>
      </c>
      <c r="L188" s="7">
        <v>33.6</v>
      </c>
      <c r="M188" s="8">
        <f t="shared" si="30"/>
        <v>50.555555555555557</v>
      </c>
      <c r="N188" s="9">
        <f t="shared" si="31"/>
        <v>10.08</v>
      </c>
      <c r="O188" s="8">
        <f t="shared" si="32"/>
        <v>60.635555555555555</v>
      </c>
    </row>
    <row r="189" spans="1:15" ht="20.100000000000001" customHeight="1" x14ac:dyDescent="0.15">
      <c r="A189" s="51" t="s">
        <v>450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3"/>
    </row>
    <row r="190" spans="1:15" ht="20.100000000000001" customHeight="1" x14ac:dyDescent="0.15">
      <c r="A190" s="5">
        <v>1</v>
      </c>
      <c r="B190" s="10" t="s">
        <v>494</v>
      </c>
      <c r="C190" s="11" t="s">
        <v>275</v>
      </c>
      <c r="D190" s="11" t="s">
        <v>235</v>
      </c>
      <c r="E190" s="11" t="s">
        <v>45</v>
      </c>
      <c r="F190" s="10" t="s">
        <v>276</v>
      </c>
      <c r="G190" s="10" t="s">
        <v>418</v>
      </c>
      <c r="H190" s="10" t="s">
        <v>472</v>
      </c>
      <c r="I190" s="10" t="s">
        <v>56</v>
      </c>
      <c r="J190" s="9" t="s">
        <v>193</v>
      </c>
      <c r="K190" s="9">
        <v>96</v>
      </c>
      <c r="L190" s="7">
        <v>51.9</v>
      </c>
      <c r="M190" s="8">
        <f>100/96*0.7*K190</f>
        <v>70</v>
      </c>
      <c r="N190" s="8">
        <f t="shared" si="31"/>
        <v>15.569999999999999</v>
      </c>
      <c r="O190" s="8">
        <f t="shared" si="32"/>
        <v>85.57</v>
      </c>
    </row>
    <row r="191" spans="1:15" ht="20.100000000000001" customHeight="1" x14ac:dyDescent="0.15">
      <c r="A191" s="5">
        <v>2</v>
      </c>
      <c r="B191" s="9">
        <v>2012</v>
      </c>
      <c r="C191" s="9" t="s">
        <v>470</v>
      </c>
      <c r="D191" s="9" t="s">
        <v>50</v>
      </c>
      <c r="E191" s="9" t="s">
        <v>236</v>
      </c>
      <c r="F191" s="12" t="s">
        <v>471</v>
      </c>
      <c r="G191" s="12" t="s">
        <v>66</v>
      </c>
      <c r="H191" s="12" t="s">
        <v>472</v>
      </c>
      <c r="I191" s="9" t="s">
        <v>56</v>
      </c>
      <c r="J191" s="9" t="s">
        <v>44</v>
      </c>
      <c r="K191" s="9">
        <v>90</v>
      </c>
      <c r="L191" s="7">
        <v>60.9</v>
      </c>
      <c r="M191" s="8">
        <f>100/96*0.7*K191</f>
        <v>65.625</v>
      </c>
      <c r="N191" s="8">
        <f t="shared" si="31"/>
        <v>18.27</v>
      </c>
      <c r="O191" s="8">
        <f t="shared" si="32"/>
        <v>83.894999999999996</v>
      </c>
    </row>
    <row r="192" spans="1:15" ht="20.100000000000001" customHeight="1" x14ac:dyDescent="0.15">
      <c r="A192" s="5">
        <v>3</v>
      </c>
      <c r="B192" s="9">
        <v>2012</v>
      </c>
      <c r="C192" s="12" t="s">
        <v>162</v>
      </c>
      <c r="D192" s="12" t="s">
        <v>50</v>
      </c>
      <c r="E192" s="12" t="s">
        <v>45</v>
      </c>
      <c r="F192" s="12" t="s">
        <v>163</v>
      </c>
      <c r="G192" s="12" t="s">
        <v>66</v>
      </c>
      <c r="H192" s="12" t="s">
        <v>472</v>
      </c>
      <c r="I192" s="12" t="s">
        <v>56</v>
      </c>
      <c r="J192" s="9" t="s">
        <v>44</v>
      </c>
      <c r="K192" s="9">
        <v>90</v>
      </c>
      <c r="L192" s="7">
        <v>55.1</v>
      </c>
      <c r="M192" s="8">
        <f>100/96*0.7*K192</f>
        <v>65.625</v>
      </c>
      <c r="N192" s="8">
        <f t="shared" si="31"/>
        <v>16.53</v>
      </c>
      <c r="O192" s="8">
        <f t="shared" si="32"/>
        <v>82.155000000000001</v>
      </c>
    </row>
    <row r="193" spans="1:15" ht="20.100000000000001" customHeight="1" x14ac:dyDescent="0.15">
      <c r="A193" s="5">
        <v>4</v>
      </c>
      <c r="B193" s="10" t="s">
        <v>494</v>
      </c>
      <c r="C193" s="11" t="s">
        <v>273</v>
      </c>
      <c r="D193" s="11" t="s">
        <v>235</v>
      </c>
      <c r="E193" s="11" t="s">
        <v>45</v>
      </c>
      <c r="F193" s="20" t="s">
        <v>274</v>
      </c>
      <c r="G193" s="10" t="s">
        <v>344</v>
      </c>
      <c r="H193" s="10" t="s">
        <v>472</v>
      </c>
      <c r="I193" s="10" t="s">
        <v>56</v>
      </c>
      <c r="J193" s="9" t="s">
        <v>44</v>
      </c>
      <c r="K193" s="9">
        <v>70</v>
      </c>
      <c r="L193" s="7">
        <v>42.9</v>
      </c>
      <c r="M193" s="8">
        <f>100/96*0.7*K193</f>
        <v>51.041666666666664</v>
      </c>
      <c r="N193" s="8">
        <f t="shared" si="31"/>
        <v>12.87</v>
      </c>
      <c r="O193" s="8">
        <f t="shared" si="32"/>
        <v>63.911666666666662</v>
      </c>
    </row>
    <row r="194" spans="1:15" ht="20.100000000000001" customHeight="1" x14ac:dyDescent="0.15">
      <c r="A194" s="5">
        <v>5</v>
      </c>
      <c r="B194" s="10" t="s">
        <v>494</v>
      </c>
      <c r="C194" s="11" t="s">
        <v>277</v>
      </c>
      <c r="D194" s="11" t="s">
        <v>235</v>
      </c>
      <c r="E194" s="11" t="s">
        <v>236</v>
      </c>
      <c r="F194" s="20" t="s">
        <v>278</v>
      </c>
      <c r="G194" s="11">
        <v>2000.12</v>
      </c>
      <c r="H194" s="11">
        <v>2013.04</v>
      </c>
      <c r="I194" s="10" t="s">
        <v>56</v>
      </c>
      <c r="J194" s="9" t="s">
        <v>44</v>
      </c>
      <c r="K194" s="9">
        <v>70</v>
      </c>
      <c r="L194" s="7">
        <v>41</v>
      </c>
      <c r="M194" s="8">
        <f>100/96*0.7*K194</f>
        <v>51.041666666666664</v>
      </c>
      <c r="N194" s="8">
        <f t="shared" si="31"/>
        <v>12.299999999999999</v>
      </c>
      <c r="O194" s="8">
        <f t="shared" si="32"/>
        <v>63.341666666666661</v>
      </c>
    </row>
    <row r="195" spans="1:15" ht="20.100000000000001" customHeight="1" x14ac:dyDescent="0.15">
      <c r="A195" s="51" t="s">
        <v>451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3"/>
    </row>
    <row r="196" spans="1:15" ht="20.100000000000001" customHeight="1" x14ac:dyDescent="0.15">
      <c r="A196" s="5">
        <v>1</v>
      </c>
      <c r="B196" s="12" t="s">
        <v>495</v>
      </c>
      <c r="C196" s="46" t="s">
        <v>394</v>
      </c>
      <c r="D196" s="12" t="s">
        <v>50</v>
      </c>
      <c r="E196" s="12" t="s">
        <v>45</v>
      </c>
      <c r="F196" s="47" t="s">
        <v>395</v>
      </c>
      <c r="G196" s="47" t="s">
        <v>292</v>
      </c>
      <c r="H196" s="12" t="s">
        <v>83</v>
      </c>
      <c r="I196" s="12" t="s">
        <v>56</v>
      </c>
      <c r="J196" s="23" t="s">
        <v>44</v>
      </c>
      <c r="K196" s="9">
        <v>90</v>
      </c>
      <c r="L196" s="7">
        <v>57.7</v>
      </c>
      <c r="M196" s="8">
        <f>100/90*0.7*K196</f>
        <v>70</v>
      </c>
      <c r="N196" s="9">
        <f t="shared" ref="N196:N202" si="33">L196*0.3</f>
        <v>17.309999999999999</v>
      </c>
      <c r="O196" s="8">
        <f t="shared" si="32"/>
        <v>87.31</v>
      </c>
    </row>
    <row r="197" spans="1:15" ht="20.100000000000001" customHeight="1" x14ac:dyDescent="0.15">
      <c r="A197" s="5">
        <v>2</v>
      </c>
      <c r="B197" s="9">
        <v>2013</v>
      </c>
      <c r="C197" s="9" t="s">
        <v>462</v>
      </c>
      <c r="D197" s="9" t="s">
        <v>50</v>
      </c>
      <c r="E197" s="9" t="s">
        <v>236</v>
      </c>
      <c r="F197" s="12" t="s">
        <v>463</v>
      </c>
      <c r="G197" s="12">
        <v>1997.12</v>
      </c>
      <c r="H197" s="12">
        <v>2014.04</v>
      </c>
      <c r="I197" s="9" t="s">
        <v>56</v>
      </c>
      <c r="J197" s="9" t="s">
        <v>42</v>
      </c>
      <c r="K197" s="9">
        <v>85</v>
      </c>
      <c r="L197" s="7">
        <v>49.6</v>
      </c>
      <c r="M197" s="8">
        <f>100/90*0.7*K197</f>
        <v>66.111111111111114</v>
      </c>
      <c r="N197" s="9">
        <f t="shared" si="33"/>
        <v>14.879999999999999</v>
      </c>
      <c r="O197" s="8">
        <f t="shared" si="32"/>
        <v>80.99111111111111</v>
      </c>
    </row>
    <row r="198" spans="1:15" ht="20.100000000000001" customHeight="1" x14ac:dyDescent="0.15">
      <c r="A198" s="5">
        <v>3</v>
      </c>
      <c r="B198" s="10" t="s">
        <v>495</v>
      </c>
      <c r="C198" s="11" t="s">
        <v>219</v>
      </c>
      <c r="D198" s="11" t="s">
        <v>235</v>
      </c>
      <c r="E198" s="11" t="s">
        <v>236</v>
      </c>
      <c r="F198" s="10" t="s">
        <v>220</v>
      </c>
      <c r="G198" s="10" t="s">
        <v>347</v>
      </c>
      <c r="H198" s="10" t="s">
        <v>83</v>
      </c>
      <c r="I198" s="10" t="s">
        <v>56</v>
      </c>
      <c r="J198" s="9" t="s">
        <v>44</v>
      </c>
      <c r="K198" s="9">
        <v>70</v>
      </c>
      <c r="L198" s="7">
        <v>65</v>
      </c>
      <c r="M198" s="8">
        <f>100/90*0.7*K198</f>
        <v>54.444444444444443</v>
      </c>
      <c r="N198" s="9">
        <f t="shared" si="33"/>
        <v>19.5</v>
      </c>
      <c r="O198" s="8">
        <f t="shared" si="32"/>
        <v>73.944444444444443</v>
      </c>
    </row>
    <row r="199" spans="1:15" ht="20.100000000000001" customHeight="1" x14ac:dyDescent="0.15">
      <c r="A199" s="51" t="s">
        <v>452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3"/>
    </row>
    <row r="200" spans="1:15" ht="20.100000000000001" customHeight="1" x14ac:dyDescent="0.15">
      <c r="A200" s="5">
        <v>1</v>
      </c>
      <c r="B200" s="10" t="s">
        <v>127</v>
      </c>
      <c r="C200" s="10" t="s">
        <v>221</v>
      </c>
      <c r="D200" s="10" t="s">
        <v>235</v>
      </c>
      <c r="E200" s="10" t="s">
        <v>45</v>
      </c>
      <c r="F200" s="10" t="s">
        <v>222</v>
      </c>
      <c r="G200" s="10" t="s">
        <v>351</v>
      </c>
      <c r="H200" s="10" t="s">
        <v>223</v>
      </c>
      <c r="I200" s="12" t="s">
        <v>54</v>
      </c>
      <c r="J200" s="9" t="s">
        <v>42</v>
      </c>
      <c r="K200" s="9">
        <v>45</v>
      </c>
      <c r="L200" s="7">
        <v>51.2</v>
      </c>
      <c r="M200" s="8">
        <f>100/45*0.7*K200</f>
        <v>70</v>
      </c>
      <c r="N200" s="9">
        <f t="shared" si="33"/>
        <v>15.36</v>
      </c>
      <c r="O200" s="8">
        <f t="shared" si="32"/>
        <v>85.36</v>
      </c>
    </row>
    <row r="201" spans="1:15" ht="20.100000000000001" customHeight="1" x14ac:dyDescent="0.15">
      <c r="A201" s="51" t="s">
        <v>453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3"/>
    </row>
    <row r="202" spans="1:15" ht="20.100000000000001" customHeight="1" x14ac:dyDescent="0.15">
      <c r="A202" s="5">
        <v>1</v>
      </c>
      <c r="B202" s="9">
        <v>2015</v>
      </c>
      <c r="C202" s="9" t="s">
        <v>475</v>
      </c>
      <c r="D202" s="9" t="s">
        <v>50</v>
      </c>
      <c r="E202" s="9" t="s">
        <v>236</v>
      </c>
      <c r="F202" s="12" t="s">
        <v>476</v>
      </c>
      <c r="G202" s="12" t="s">
        <v>73</v>
      </c>
      <c r="H202" s="12" t="s">
        <v>477</v>
      </c>
      <c r="I202" s="9" t="s">
        <v>56</v>
      </c>
      <c r="J202" s="9" t="s">
        <v>44</v>
      </c>
      <c r="K202" s="9">
        <v>70</v>
      </c>
      <c r="L202" s="7">
        <v>47.9</v>
      </c>
      <c r="M202" s="8">
        <f>100/70*0.7*K202</f>
        <v>70</v>
      </c>
      <c r="N202" s="9">
        <f t="shared" si="33"/>
        <v>14.37</v>
      </c>
      <c r="O202" s="8">
        <f t="shared" si="32"/>
        <v>84.37</v>
      </c>
    </row>
  </sheetData>
  <mergeCells count="20">
    <mergeCell ref="A199:O199"/>
    <mergeCell ref="A201:O201"/>
    <mergeCell ref="A146:O146"/>
    <mergeCell ref="A157:O157"/>
    <mergeCell ref="A168:O168"/>
    <mergeCell ref="A182:O182"/>
    <mergeCell ref="A189:O189"/>
    <mergeCell ref="A195:O195"/>
    <mergeCell ref="A136:O136"/>
    <mergeCell ref="A41:O41"/>
    <mergeCell ref="A56:O56"/>
    <mergeCell ref="A70:O70"/>
    <mergeCell ref="A85:O85"/>
    <mergeCell ref="A101:O101"/>
    <mergeCell ref="A123:O123"/>
    <mergeCell ref="A1:O1"/>
    <mergeCell ref="A2:O2"/>
    <mergeCell ref="A4:O4"/>
    <mergeCell ref="A25:O25"/>
    <mergeCell ref="A112:O112"/>
  </mergeCells>
  <phoneticPr fontId="3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政审通过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2018-01-12T01:12:54Z</cp:lastPrinted>
  <dcterms:created xsi:type="dcterms:W3CDTF">2006-09-13T11:21:51Z</dcterms:created>
  <dcterms:modified xsi:type="dcterms:W3CDTF">2018-01-12T02:35:33Z</dcterms:modified>
</cp:coreProperties>
</file>