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<sst xmlns="http://schemas.openxmlformats.org/spreadsheetml/2006/main" count="79" uniqueCount="57">
  <si>
    <t>乐山市检察院系统2017年公开考试录用公务员进入体检人员名单（共16人）</t>
  </si>
  <si>
    <t>姓名</t>
  </si>
  <si>
    <t>准考证号</t>
  </si>
  <si>
    <t>招录单位</t>
  </si>
  <si>
    <t>报考职位</t>
  </si>
  <si>
    <t>职位编码</t>
  </si>
  <si>
    <t>行测</t>
  </si>
  <si>
    <t>申论</t>
  </si>
  <si>
    <t>笔试折合成绩</t>
  </si>
  <si>
    <t>笔试排名</t>
  </si>
  <si>
    <t>面试成绩</t>
  </si>
  <si>
    <t>面试折合成绩</t>
  </si>
  <si>
    <t>总成绩</t>
  </si>
  <si>
    <t>职位排名</t>
  </si>
  <si>
    <t>冯亮</t>
  </si>
  <si>
    <t>7792310014508</t>
  </si>
  <si>
    <t>五通桥区检察院</t>
  </si>
  <si>
    <t>侦查员</t>
  </si>
  <si>
    <t>王美琳</t>
  </si>
  <si>
    <t>7792310014514</t>
  </si>
  <si>
    <t>金口河区检察院</t>
  </si>
  <si>
    <t>检察辅助人员</t>
  </si>
  <si>
    <t>范冰洁</t>
  </si>
  <si>
    <t>7792310014518</t>
  </si>
  <si>
    <t>窦菲菲</t>
  </si>
  <si>
    <t>7792310014517</t>
  </si>
  <si>
    <t>朱虹</t>
  </si>
  <si>
    <t>7792310014519</t>
  </si>
  <si>
    <t>犍为县检察院</t>
  </si>
  <si>
    <t>行政人员（宣传）</t>
  </si>
  <si>
    <t>程丹</t>
  </si>
  <si>
    <t>7792310014716</t>
  </si>
  <si>
    <t>井研县检察院</t>
  </si>
  <si>
    <t>李继</t>
  </si>
  <si>
    <t>7792310014722</t>
  </si>
  <si>
    <t>夹江县检察院</t>
  </si>
  <si>
    <t>冯杨</t>
  </si>
  <si>
    <t>7792310014723</t>
  </si>
  <si>
    <t>沐川县检察院</t>
  </si>
  <si>
    <t>王柳维</t>
  </si>
  <si>
    <t>7792310014802</t>
  </si>
  <si>
    <t>骆虹宇</t>
  </si>
  <si>
    <t>7792310014811</t>
  </si>
  <si>
    <t>汪旭</t>
  </si>
  <si>
    <t>7792310014814</t>
  </si>
  <si>
    <t>峨边彝族自治县检察院</t>
  </si>
  <si>
    <t>陈星孛</t>
  </si>
  <si>
    <t>7792310014820</t>
  </si>
  <si>
    <t>张师瑜</t>
  </si>
  <si>
    <t>7792310014927</t>
  </si>
  <si>
    <t>马边彝族自治县检察院</t>
  </si>
  <si>
    <t>吴欣霖</t>
  </si>
  <si>
    <t>7792310014925</t>
  </si>
  <si>
    <t>立波</t>
  </si>
  <si>
    <t>7792310015030</t>
  </si>
  <si>
    <t>罗天野</t>
  </si>
  <si>
    <t>‘7792310014510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</si>
</sst>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6" fillId="0" borderId="0">
      <alignment/>
      <protection/>
    </xf>
    <xf numFmtId="0" fontId="25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4" fillId="13" borderId="5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9" borderId="0" applyNumberFormat="0" applyBorder="0" applyAlignment="0" applyProtection="0"/>
    <xf numFmtId="0" fontId="17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4" fillId="0" borderId="10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center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left" vertical="center" wrapText="1"/>
      <protection/>
    </xf>
    <xf numFmtId="0" fontId="6" fillId="0" borderId="11" xfId="40" applyBorder="1" applyAlignment="1" applyProtection="1">
      <alignment horizontal="center"/>
      <protection/>
    </xf>
    <xf numFmtId="49" fontId="6" fillId="0" borderId="11" xfId="40" applyNumberFormat="1" applyBorder="1" applyAlignment="1" applyProtection="1">
      <alignment horizontal="center"/>
      <protection/>
    </xf>
    <xf numFmtId="0" fontId="6" fillId="0" borderId="11" xfId="40" applyBorder="1" applyAlignment="1" applyProtection="1">
      <alignment horizontal="lef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40" applyBorder="1" applyAlignment="1" applyProtection="1">
      <alignment horizontal="center"/>
      <protection/>
    </xf>
    <xf numFmtId="0" fontId="6" fillId="0" borderId="0" xfId="40" applyBorder="1" applyAlignment="1" applyProtection="1">
      <alignment horizontal="left" vertical="center"/>
      <protection/>
    </xf>
    <xf numFmtId="0" fontId="6" fillId="0" borderId="0" xfId="40" applyBorder="1" applyAlignment="1" applyProtection="1">
      <alignment horizontal="left"/>
      <protection/>
    </xf>
    <xf numFmtId="0" fontId="3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6" fillId="0" borderId="11" xfId="40" applyNumberFormat="1" applyFont="1" applyBorder="1" applyAlignment="1" applyProtection="1">
      <alignment horizont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C8" sqref="C8"/>
    </sheetView>
  </sheetViews>
  <sheetFormatPr defaultColWidth="9.00390625" defaultRowHeight="13.5"/>
  <cols>
    <col min="1" max="1" width="7.875" style="2" customWidth="1"/>
    <col min="2" max="2" width="14.875" style="0" customWidth="1"/>
    <col min="3" max="3" width="19.875" style="3" customWidth="1"/>
    <col min="4" max="4" width="15.125" style="3" customWidth="1"/>
    <col min="5" max="5" width="9.50390625" style="3" customWidth="1"/>
    <col min="6" max="8" width="9.00390625" style="2" customWidth="1"/>
    <col min="9" max="9" width="5.25390625" style="2" customWidth="1"/>
    <col min="10" max="10" width="8.25390625" style="2" customWidth="1"/>
    <col min="11" max="12" width="9.00390625" style="2" customWidth="1"/>
    <col min="13" max="13" width="7.875" style="2" hidden="1" customWidth="1"/>
    <col min="14" max="14" width="9.00390625" style="4" customWidth="1"/>
  </cols>
  <sheetData>
    <row r="1" spans="1:14" ht="2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9.75" customHeight="1">
      <c r="A2" s="5"/>
      <c r="B2" s="6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20"/>
    </row>
    <row r="3" spans="1:14" ht="24">
      <c r="A3" s="8" t="s">
        <v>1</v>
      </c>
      <c r="B3" s="9" t="s">
        <v>2</v>
      </c>
      <c r="C3" s="11" t="s">
        <v>3</v>
      </c>
      <c r="D3" s="11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21" t="s">
        <v>13</v>
      </c>
    </row>
    <row r="4" spans="1:14" s="29" customFormat="1" ht="21" customHeight="1">
      <c r="A4" s="12" t="s">
        <v>55</v>
      </c>
      <c r="B4" s="30" t="s">
        <v>56</v>
      </c>
      <c r="C4" s="14" t="s">
        <v>16</v>
      </c>
      <c r="D4" s="14" t="s">
        <v>17</v>
      </c>
      <c r="E4" s="13">
        <v>34100210</v>
      </c>
      <c r="F4" s="12">
        <v>72</v>
      </c>
      <c r="G4" s="12">
        <v>54</v>
      </c>
      <c r="H4" s="12">
        <v>44.1</v>
      </c>
      <c r="I4" s="12">
        <v>2</v>
      </c>
      <c r="J4" s="12">
        <v>83</v>
      </c>
      <c r="K4" s="12">
        <v>24.9</v>
      </c>
      <c r="L4" s="12">
        <v>69</v>
      </c>
      <c r="M4" s="12"/>
      <c r="N4" s="12">
        <v>1</v>
      </c>
    </row>
    <row r="5" spans="1:14" ht="21" customHeight="1">
      <c r="A5" s="12" t="s">
        <v>14</v>
      </c>
      <c r="B5" s="12" t="s">
        <v>15</v>
      </c>
      <c r="C5" s="14" t="s">
        <v>16</v>
      </c>
      <c r="D5" s="14" t="s">
        <v>17</v>
      </c>
      <c r="E5" s="13">
        <v>34100210</v>
      </c>
      <c r="F5" s="12">
        <v>71</v>
      </c>
      <c r="G5" s="12">
        <v>56.5</v>
      </c>
      <c r="H5" s="12">
        <v>44.625</v>
      </c>
      <c r="I5" s="12">
        <v>1</v>
      </c>
      <c r="J5" s="12">
        <v>78</v>
      </c>
      <c r="K5" s="12">
        <f>J5*0.3</f>
        <v>23.4</v>
      </c>
      <c r="L5" s="12">
        <f>H5+K5</f>
        <v>68.025</v>
      </c>
      <c r="M5" s="12" t="e">
        <f>SUMPRODUCT((#REF!=#REF!)*(L$5:L$23&gt;L5))+1</f>
        <v>#REF!</v>
      </c>
      <c r="N5" s="22">
        <v>2</v>
      </c>
    </row>
    <row r="6" spans="1:14" ht="21" customHeight="1">
      <c r="A6" s="12" t="s">
        <v>18</v>
      </c>
      <c r="B6" s="12" t="s">
        <v>19</v>
      </c>
      <c r="C6" s="14" t="s">
        <v>20</v>
      </c>
      <c r="D6" s="14" t="s">
        <v>21</v>
      </c>
      <c r="E6" s="13">
        <v>34100211</v>
      </c>
      <c r="F6" s="12">
        <v>69</v>
      </c>
      <c r="G6" s="12">
        <v>58</v>
      </c>
      <c r="H6" s="12">
        <v>44.45</v>
      </c>
      <c r="I6" s="12">
        <v>1</v>
      </c>
      <c r="J6" s="12">
        <v>78.8</v>
      </c>
      <c r="K6" s="12">
        <f aca="true" t="shared" si="0" ref="K6:K11">J6*0.3</f>
        <v>23.639999999999997</v>
      </c>
      <c r="L6" s="12">
        <f>H6+K6</f>
        <v>68.09</v>
      </c>
      <c r="M6" s="12" t="e">
        <f>SUMPRODUCT((#REF!=#REF!)*(L$5:L$25&gt;L6))+1</f>
        <v>#REF!</v>
      </c>
      <c r="N6" s="22">
        <v>1</v>
      </c>
    </row>
    <row r="7" spans="1:14" ht="21" customHeight="1">
      <c r="A7" s="12" t="s">
        <v>22</v>
      </c>
      <c r="B7" s="12" t="s">
        <v>23</v>
      </c>
      <c r="C7" s="14" t="s">
        <v>20</v>
      </c>
      <c r="D7" s="14" t="s">
        <v>21</v>
      </c>
      <c r="E7" s="13">
        <v>34100211</v>
      </c>
      <c r="F7" s="12">
        <v>63</v>
      </c>
      <c r="G7" s="12">
        <v>58</v>
      </c>
      <c r="H7" s="12">
        <v>42.35</v>
      </c>
      <c r="I7" s="12">
        <v>2</v>
      </c>
      <c r="J7" s="12">
        <v>76.8</v>
      </c>
      <c r="K7" s="12">
        <f t="shared" si="0"/>
        <v>23.04</v>
      </c>
      <c r="L7" s="12">
        <f>H7+K7</f>
        <v>65.39</v>
      </c>
      <c r="M7" s="12" t="e">
        <f>SUMPRODUCT((#REF!=#REF!)*(L$5:L$25&gt;L7))+1</f>
        <v>#REF!</v>
      </c>
      <c r="N7" s="22">
        <v>2</v>
      </c>
    </row>
    <row r="8" spans="1:14" s="1" customFormat="1" ht="21" customHeight="1">
      <c r="A8" s="12" t="s">
        <v>24</v>
      </c>
      <c r="B8" s="12" t="s">
        <v>25</v>
      </c>
      <c r="C8" s="14" t="s">
        <v>20</v>
      </c>
      <c r="D8" s="14" t="s">
        <v>21</v>
      </c>
      <c r="E8" s="13">
        <v>34100211</v>
      </c>
      <c r="F8" s="12">
        <v>60</v>
      </c>
      <c r="G8" s="12">
        <v>59.5</v>
      </c>
      <c r="H8" s="12">
        <v>41.825</v>
      </c>
      <c r="I8" s="12">
        <v>3</v>
      </c>
      <c r="J8" s="12">
        <v>77</v>
      </c>
      <c r="K8" s="12">
        <f t="shared" si="0"/>
        <v>23.099999999999998</v>
      </c>
      <c r="L8" s="12">
        <f>H8+K8</f>
        <v>64.925</v>
      </c>
      <c r="M8" s="12" t="e">
        <f>SUMPRODUCT((#REF!=#REF!)*(L$5:L$25&gt;L8))+1</f>
        <v>#REF!</v>
      </c>
      <c r="N8" s="22">
        <v>3</v>
      </c>
    </row>
    <row r="9" spans="1:14" s="1" customFormat="1" ht="21" customHeight="1">
      <c r="A9" s="12" t="s">
        <v>26</v>
      </c>
      <c r="B9" s="12" t="s">
        <v>27</v>
      </c>
      <c r="C9" s="14" t="s">
        <v>28</v>
      </c>
      <c r="D9" s="14" t="s">
        <v>29</v>
      </c>
      <c r="E9" s="13">
        <v>34100213</v>
      </c>
      <c r="F9" s="12">
        <v>69</v>
      </c>
      <c r="G9" s="12">
        <v>65.5</v>
      </c>
      <c r="H9" s="12">
        <v>47.075</v>
      </c>
      <c r="I9" s="12">
        <v>2</v>
      </c>
      <c r="J9" s="12">
        <v>78.4</v>
      </c>
      <c r="K9" s="12">
        <f t="shared" si="0"/>
        <v>23.52</v>
      </c>
      <c r="L9" s="12">
        <f>H9+K9</f>
        <v>70.595</v>
      </c>
      <c r="M9" s="12" t="e">
        <f>SUMPRODUCT((#REF!=#REF!)*(L$5:L$25&gt;L9))+1</f>
        <v>#REF!</v>
      </c>
      <c r="N9" s="22">
        <v>1</v>
      </c>
    </row>
    <row r="10" spans="1:14" s="1" customFormat="1" ht="21" customHeight="1">
      <c r="A10" s="12" t="s">
        <v>30</v>
      </c>
      <c r="B10" s="12" t="s">
        <v>31</v>
      </c>
      <c r="C10" s="14" t="s">
        <v>32</v>
      </c>
      <c r="D10" s="14" t="s">
        <v>29</v>
      </c>
      <c r="E10" s="13">
        <v>34100214</v>
      </c>
      <c r="F10" s="12">
        <v>75</v>
      </c>
      <c r="G10" s="12">
        <v>67.5</v>
      </c>
      <c r="H10" s="12">
        <v>49.875</v>
      </c>
      <c r="I10" s="12">
        <v>1</v>
      </c>
      <c r="J10" s="12">
        <v>81.6</v>
      </c>
      <c r="K10" s="12">
        <f t="shared" si="0"/>
        <v>24.479999999999997</v>
      </c>
      <c r="L10" s="12">
        <f>H10+K10</f>
        <v>74.35499999999999</v>
      </c>
      <c r="M10" s="12" t="e">
        <f>SUMPRODUCT((#REF!=#REF!)*(L$5:L$25&gt;L10))+1</f>
        <v>#REF!</v>
      </c>
      <c r="N10" s="22">
        <v>1</v>
      </c>
    </row>
    <row r="11" spans="1:14" s="1" customFormat="1" ht="21" customHeight="1">
      <c r="A11" s="12" t="s">
        <v>33</v>
      </c>
      <c r="B11" s="12" t="s">
        <v>34</v>
      </c>
      <c r="C11" s="14" t="s">
        <v>35</v>
      </c>
      <c r="D11" s="14" t="s">
        <v>17</v>
      </c>
      <c r="E11" s="13">
        <v>34100215</v>
      </c>
      <c r="F11" s="12">
        <v>65</v>
      </c>
      <c r="G11" s="12">
        <v>57</v>
      </c>
      <c r="H11" s="12">
        <v>42.7</v>
      </c>
      <c r="I11" s="12">
        <v>1</v>
      </c>
      <c r="J11" s="12">
        <v>77.2</v>
      </c>
      <c r="K11" s="12">
        <f t="shared" si="0"/>
        <v>23.16</v>
      </c>
      <c r="L11" s="12">
        <f>H11+K11</f>
        <v>65.86</v>
      </c>
      <c r="M11" s="12" t="e">
        <f>SUMPRODUCT((#REF!=#REF!)*(L$3:L$24&gt;L11))+1</f>
        <v>#REF!</v>
      </c>
      <c r="N11" s="22">
        <v>1</v>
      </c>
    </row>
    <row r="12" spans="1:14" s="1" customFormat="1" ht="21" customHeight="1">
      <c r="A12" s="12" t="s">
        <v>36</v>
      </c>
      <c r="B12" s="12" t="s">
        <v>37</v>
      </c>
      <c r="C12" s="14" t="s">
        <v>38</v>
      </c>
      <c r="D12" s="14" t="s">
        <v>17</v>
      </c>
      <c r="E12" s="13">
        <v>34100216</v>
      </c>
      <c r="F12" s="12">
        <v>70</v>
      </c>
      <c r="G12" s="12">
        <v>58.5</v>
      </c>
      <c r="H12" s="12">
        <v>44.975</v>
      </c>
      <c r="I12" s="12">
        <v>3</v>
      </c>
      <c r="J12" s="12">
        <v>80</v>
      </c>
      <c r="K12" s="12">
        <f aca="true" t="shared" si="1" ref="K12:K19">J12*0.3</f>
        <v>24</v>
      </c>
      <c r="L12" s="12">
        <f>H12+K12</f>
        <v>68.975</v>
      </c>
      <c r="M12" s="12" t="e">
        <f>SUMPRODUCT((#REF!=#REF!)*(L$5:L$25&gt;L12))+1</f>
        <v>#REF!</v>
      </c>
      <c r="N12" s="22">
        <v>1</v>
      </c>
    </row>
    <row r="13" spans="1:14" s="1" customFormat="1" ht="21" customHeight="1">
      <c r="A13" s="12" t="s">
        <v>39</v>
      </c>
      <c r="B13" s="12" t="s">
        <v>40</v>
      </c>
      <c r="C13" s="14" t="s">
        <v>38</v>
      </c>
      <c r="D13" s="14" t="s">
        <v>17</v>
      </c>
      <c r="E13" s="13">
        <v>34100216</v>
      </c>
      <c r="F13" s="12">
        <v>69</v>
      </c>
      <c r="G13" s="12">
        <v>64</v>
      </c>
      <c r="H13" s="12">
        <v>46.55</v>
      </c>
      <c r="I13" s="12">
        <v>1</v>
      </c>
      <c r="J13" s="12">
        <v>74.2</v>
      </c>
      <c r="K13" s="12">
        <f t="shared" si="1"/>
        <v>22.26</v>
      </c>
      <c r="L13" s="12">
        <f>H13+K13</f>
        <v>68.81</v>
      </c>
      <c r="M13" s="12" t="e">
        <f>SUMPRODUCT((#REF!=#REF!)*(L$5:L$25&gt;L13))+1</f>
        <v>#REF!</v>
      </c>
      <c r="N13" s="22">
        <v>2</v>
      </c>
    </row>
    <row r="14" spans="1:14" s="1" customFormat="1" ht="21" customHeight="1">
      <c r="A14" s="12" t="s">
        <v>41</v>
      </c>
      <c r="B14" s="12" t="s">
        <v>42</v>
      </c>
      <c r="C14" s="14" t="s">
        <v>38</v>
      </c>
      <c r="D14" s="14" t="s">
        <v>21</v>
      </c>
      <c r="E14" s="13">
        <v>34100217</v>
      </c>
      <c r="F14" s="12">
        <v>65</v>
      </c>
      <c r="G14" s="12">
        <v>69</v>
      </c>
      <c r="H14" s="12">
        <v>46.9</v>
      </c>
      <c r="I14" s="12">
        <v>1</v>
      </c>
      <c r="J14" s="12">
        <v>75.6</v>
      </c>
      <c r="K14" s="12">
        <f t="shared" si="1"/>
        <v>22.679999999999996</v>
      </c>
      <c r="L14" s="12">
        <f>H14+K14</f>
        <v>69.58</v>
      </c>
      <c r="M14" s="12" t="e">
        <f>SUMPRODUCT((#REF!=#REF!)*(L$3:L$24&gt;L14))+1</f>
        <v>#REF!</v>
      </c>
      <c r="N14" s="22">
        <v>1</v>
      </c>
    </row>
    <row r="15" spans="1:14" s="1" customFormat="1" ht="21" customHeight="1">
      <c r="A15" s="12" t="s">
        <v>43</v>
      </c>
      <c r="B15" s="12" t="s">
        <v>44</v>
      </c>
      <c r="C15" s="14" t="s">
        <v>45</v>
      </c>
      <c r="D15" s="14" t="s">
        <v>21</v>
      </c>
      <c r="E15" s="13">
        <v>34100218</v>
      </c>
      <c r="F15" s="12">
        <v>58</v>
      </c>
      <c r="G15" s="12">
        <v>59</v>
      </c>
      <c r="H15" s="12">
        <v>40.95</v>
      </c>
      <c r="I15" s="12">
        <v>1</v>
      </c>
      <c r="J15" s="12">
        <v>76.6</v>
      </c>
      <c r="K15" s="12">
        <f t="shared" si="1"/>
        <v>22.979999999999997</v>
      </c>
      <c r="L15" s="12">
        <f>H15+K15</f>
        <v>63.93</v>
      </c>
      <c r="M15" s="12" t="e">
        <f>SUMPRODUCT((#REF!=#REF!)*(L$3:L$24&gt;L15))+1</f>
        <v>#REF!</v>
      </c>
      <c r="N15" s="22">
        <v>1</v>
      </c>
    </row>
    <row r="16" spans="1:14" s="1" customFormat="1" ht="21" customHeight="1">
      <c r="A16" s="12" t="s">
        <v>46</v>
      </c>
      <c r="B16" s="12" t="s">
        <v>47</v>
      </c>
      <c r="C16" s="14" t="s">
        <v>45</v>
      </c>
      <c r="D16" s="14" t="s">
        <v>29</v>
      </c>
      <c r="E16" s="13">
        <v>34100219</v>
      </c>
      <c r="F16" s="12">
        <v>77</v>
      </c>
      <c r="G16" s="12">
        <v>62.5</v>
      </c>
      <c r="H16" s="12">
        <v>48.825</v>
      </c>
      <c r="I16" s="12">
        <v>1</v>
      </c>
      <c r="J16" s="12">
        <v>87</v>
      </c>
      <c r="K16" s="12">
        <f t="shared" si="1"/>
        <v>26.099999999999998</v>
      </c>
      <c r="L16" s="12">
        <f>H16+K16</f>
        <v>74.925</v>
      </c>
      <c r="M16" s="12" t="e">
        <f>SUMPRODUCT((#REF!=#REF!)*(L$3:L$24&gt;L16))+1</f>
        <v>#REF!</v>
      </c>
      <c r="N16" s="22">
        <v>1</v>
      </c>
    </row>
    <row r="17" spans="1:14" s="1" customFormat="1" ht="21" customHeight="1">
      <c r="A17" s="12" t="s">
        <v>48</v>
      </c>
      <c r="B17" s="12" t="s">
        <v>49</v>
      </c>
      <c r="C17" s="14" t="s">
        <v>50</v>
      </c>
      <c r="D17" s="14" t="s">
        <v>21</v>
      </c>
      <c r="E17" s="13">
        <v>34100220</v>
      </c>
      <c r="F17" s="12">
        <v>78</v>
      </c>
      <c r="G17" s="12">
        <v>59.5</v>
      </c>
      <c r="H17" s="12">
        <v>48.125</v>
      </c>
      <c r="I17" s="12">
        <v>1</v>
      </c>
      <c r="J17" s="12">
        <v>79.2</v>
      </c>
      <c r="K17" s="12">
        <f t="shared" si="1"/>
        <v>23.76</v>
      </c>
      <c r="L17" s="12">
        <f>H17+K17</f>
        <v>71.885</v>
      </c>
      <c r="M17" s="12" t="e">
        <f>SUMPRODUCT((#REF!=#REF!)*(L$3:L$24&gt;L17))+1</f>
        <v>#REF!</v>
      </c>
      <c r="N17" s="22">
        <v>1</v>
      </c>
    </row>
    <row r="18" spans="1:14" s="1" customFormat="1" ht="21" customHeight="1">
      <c r="A18" s="12" t="s">
        <v>51</v>
      </c>
      <c r="B18" s="12" t="s">
        <v>52</v>
      </c>
      <c r="C18" s="14" t="s">
        <v>50</v>
      </c>
      <c r="D18" s="14" t="s">
        <v>21</v>
      </c>
      <c r="E18" s="13">
        <v>34100220</v>
      </c>
      <c r="F18" s="12">
        <v>62</v>
      </c>
      <c r="G18" s="12">
        <v>64.5</v>
      </c>
      <c r="H18" s="12">
        <v>44.275</v>
      </c>
      <c r="I18" s="12">
        <v>2</v>
      </c>
      <c r="J18" s="12">
        <v>82.8</v>
      </c>
      <c r="K18" s="12">
        <f t="shared" si="1"/>
        <v>24.84</v>
      </c>
      <c r="L18" s="12">
        <f>H18+K18</f>
        <v>69.115</v>
      </c>
      <c r="M18" s="12" t="e">
        <f>SUMPRODUCT((#REF!=#REF!)*(L$3:L$24&gt;L18))+1</f>
        <v>#REF!</v>
      </c>
      <c r="N18" s="22">
        <v>2</v>
      </c>
    </row>
    <row r="19" spans="1:14" s="1" customFormat="1" ht="21" customHeight="1">
      <c r="A19" s="12" t="s">
        <v>53</v>
      </c>
      <c r="B19" s="12" t="s">
        <v>54</v>
      </c>
      <c r="C19" s="14" t="s">
        <v>50</v>
      </c>
      <c r="D19" s="14" t="s">
        <v>29</v>
      </c>
      <c r="E19" s="13">
        <v>34100221</v>
      </c>
      <c r="F19" s="12">
        <v>75</v>
      </c>
      <c r="G19" s="12">
        <v>66.5</v>
      </c>
      <c r="H19" s="12">
        <v>49.525</v>
      </c>
      <c r="I19" s="12">
        <v>1</v>
      </c>
      <c r="J19" s="12">
        <v>79.8</v>
      </c>
      <c r="K19" s="12">
        <f t="shared" si="1"/>
        <v>23.939999999999998</v>
      </c>
      <c r="L19" s="12">
        <f>H19+K19</f>
        <v>73.465</v>
      </c>
      <c r="M19" s="12" t="e">
        <f>SUMPRODUCT((#REF!=#REF!)*(L$3:L$24&gt;L19))+1</f>
        <v>#REF!</v>
      </c>
      <c r="N19" s="22">
        <v>1</v>
      </c>
    </row>
    <row r="20" ht="13.5">
      <c r="N20" s="23"/>
    </row>
    <row r="21" spans="1:14" ht="13.5">
      <c r="A21" s="15"/>
      <c r="B21" s="4"/>
      <c r="C21" s="16"/>
      <c r="D21" s="16"/>
      <c r="E21" s="16"/>
      <c r="F21" s="15"/>
      <c r="G21" s="15"/>
      <c r="H21" s="15"/>
      <c r="I21" s="15"/>
      <c r="J21" s="15"/>
      <c r="K21" s="15"/>
      <c r="L21" s="15"/>
      <c r="M21" s="15"/>
      <c r="N21" s="24"/>
    </row>
    <row r="22" spans="1:14" ht="13.5">
      <c r="A22" s="17"/>
      <c r="B22" s="17"/>
      <c r="C22" s="18"/>
      <c r="D22" s="19"/>
      <c r="E22" s="19"/>
      <c r="F22" s="17"/>
      <c r="G22" s="17"/>
      <c r="H22" s="17"/>
      <c r="I22" s="17"/>
      <c r="J22" s="17"/>
      <c r="K22" s="17"/>
      <c r="L22" s="17"/>
      <c r="M22" s="17"/>
      <c r="N22" s="25"/>
    </row>
    <row r="23" spans="1:14" ht="13.5">
      <c r="A23" s="17"/>
      <c r="B23" s="17"/>
      <c r="C23" s="18"/>
      <c r="D23" s="19"/>
      <c r="E23" s="19"/>
      <c r="F23" s="17"/>
      <c r="G23" s="17"/>
      <c r="H23" s="17"/>
      <c r="I23" s="17"/>
      <c r="J23" s="17"/>
      <c r="K23" s="17"/>
      <c r="L23" s="17"/>
      <c r="M23" s="17"/>
      <c r="N23" s="25"/>
    </row>
    <row r="24" spans="1:14" ht="13.5">
      <c r="A24" s="15"/>
      <c r="B24" s="4"/>
      <c r="C24" s="16"/>
      <c r="D24" s="16"/>
      <c r="E24" s="16"/>
      <c r="F24" s="15"/>
      <c r="G24" s="15"/>
      <c r="H24" s="15"/>
      <c r="I24" s="15"/>
      <c r="J24" s="15"/>
      <c r="K24" s="15"/>
      <c r="L24" s="15"/>
      <c r="M24" s="15"/>
      <c r="N24" s="24"/>
    </row>
    <row r="25" spans="1:14" ht="13.5">
      <c r="A25" s="15"/>
      <c r="B25" s="4"/>
      <c r="C25" s="16"/>
      <c r="D25" s="16"/>
      <c r="E25" s="16"/>
      <c r="F25" s="15"/>
      <c r="G25" s="15"/>
      <c r="H25" s="15"/>
      <c r="I25" s="15"/>
      <c r="J25" s="15"/>
      <c r="K25" s="15"/>
      <c r="L25" s="15"/>
      <c r="M25" s="15"/>
      <c r="N25" s="24"/>
    </row>
  </sheetData>
  <sheetProtection/>
  <mergeCells count="1">
    <mergeCell ref="A1:N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</dc:creator>
  <cp:keywords/>
  <dc:description/>
  <cp:lastModifiedBy>宋一丁</cp:lastModifiedBy>
  <cp:lastPrinted>2017-12-19T02:38:35Z</cp:lastPrinted>
  <dcterms:created xsi:type="dcterms:W3CDTF">2017-12-18T03:08:00Z</dcterms:created>
  <dcterms:modified xsi:type="dcterms:W3CDTF">2017-12-19T02:41:23Z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