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中小学" sheetId="1" r:id="rId1"/>
    <sheet name="幼儿园" sheetId="2" r:id="rId2"/>
    <sheet name="幼儿园环节干部" sheetId="3" state="hidden" r:id="rId3"/>
    <sheet name="幼儿园园长副园长" sheetId="4" state="hidden" r:id="rId4"/>
    <sheet name="Sheet1" sheetId="5" r:id="rId5"/>
  </sheets>
  <definedNames>
    <definedName name="_xlnm._FilterDatabase" localSheetId="1" hidden="1">'幼儿园'!$A$3:$U$3</definedName>
    <definedName name="_xlnm._FilterDatabase" localSheetId="2" hidden="1">'幼儿园环节干部'!$A$3:$AA$72</definedName>
    <definedName name="_xlnm._FilterDatabase" localSheetId="3" hidden="1">'幼儿园园长副园长'!$A$3:$T$3</definedName>
    <definedName name="_xlnm._FilterDatabase" localSheetId="0" hidden="1">'中小学'!$A$3:$P$128</definedName>
    <definedName name="_xlnm.Print_Titles" localSheetId="1">'幼儿园'!$1:$3</definedName>
    <definedName name="_xlnm.Print_Titles" localSheetId="2">'幼儿园环节干部'!$1:$3</definedName>
    <definedName name="_xlnm.Print_Titles" localSheetId="3">'幼儿园园长副园长'!$1:$3</definedName>
    <definedName name="_xlnm.Print_Titles" localSheetId="0">'中小学'!$1:$3</definedName>
  </definedNames>
  <calcPr fullCalcOnLoad="1"/>
</workbook>
</file>

<file path=xl/sharedStrings.xml><?xml version="1.0" encoding="utf-8"?>
<sst xmlns="http://schemas.openxmlformats.org/spreadsheetml/2006/main" count="305" uniqueCount="167">
  <si>
    <t>序号</t>
  </si>
  <si>
    <t>姓名</t>
  </si>
  <si>
    <t>准考证号</t>
  </si>
  <si>
    <t>单位</t>
  </si>
  <si>
    <t>折合后民主测评（15%）</t>
  </si>
  <si>
    <t>笔试成绩</t>
  </si>
  <si>
    <t>折合后笔试（20%）</t>
  </si>
  <si>
    <t>面试成绩</t>
  </si>
  <si>
    <t>折合后面试（30%）</t>
  </si>
  <si>
    <t>实绩考核成绩</t>
  </si>
  <si>
    <t>组织考核成绩</t>
  </si>
  <si>
    <t>总分</t>
  </si>
  <si>
    <r>
      <t>2</t>
    </r>
    <r>
      <rPr>
        <b/>
        <sz val="10"/>
        <color indexed="8"/>
        <rFont val="仿宋"/>
        <family val="3"/>
      </rPr>
      <t>013-2014学年度</t>
    </r>
  </si>
  <si>
    <r>
      <t>2</t>
    </r>
    <r>
      <rPr>
        <b/>
        <sz val="10"/>
        <color indexed="8"/>
        <rFont val="仿宋"/>
        <family val="3"/>
      </rPr>
      <t>014-2015学年度</t>
    </r>
  </si>
  <si>
    <r>
      <t>2</t>
    </r>
    <r>
      <rPr>
        <b/>
        <sz val="10"/>
        <color indexed="8"/>
        <rFont val="仿宋"/>
        <family val="3"/>
      </rPr>
      <t>015-2016学年度</t>
    </r>
  </si>
  <si>
    <t>汇总</t>
  </si>
  <si>
    <t>平均分</t>
  </si>
  <si>
    <t>折合后实绩考核15%</t>
  </si>
  <si>
    <t>谈话考核成绩</t>
  </si>
  <si>
    <r>
      <t>谈话考核成绩（5</t>
    </r>
    <r>
      <rPr>
        <b/>
        <sz val="10"/>
        <color indexed="8"/>
        <rFont val="仿宋"/>
        <family val="3"/>
      </rPr>
      <t>0%）</t>
    </r>
  </si>
  <si>
    <t>集体评议成绩</t>
  </si>
  <si>
    <r>
      <t>集体评议成绩（5</t>
    </r>
    <r>
      <rPr>
        <b/>
        <sz val="10"/>
        <color indexed="8"/>
        <rFont val="仿宋"/>
        <family val="3"/>
      </rPr>
      <t>0%）</t>
    </r>
  </si>
  <si>
    <t>折合后组织考核（35%）</t>
  </si>
  <si>
    <t>折合后组织考核成绩</t>
  </si>
  <si>
    <t>民主测评成绩</t>
  </si>
  <si>
    <r>
      <t>2</t>
    </r>
    <r>
      <rPr>
        <b/>
        <sz val="12"/>
        <color indexed="8"/>
        <rFont val="仿宋"/>
        <family val="3"/>
      </rPr>
      <t>013-2014学年度</t>
    </r>
  </si>
  <si>
    <r>
      <t>2</t>
    </r>
    <r>
      <rPr>
        <b/>
        <sz val="12"/>
        <color indexed="8"/>
        <rFont val="仿宋"/>
        <family val="3"/>
      </rPr>
      <t>014-2015学年度</t>
    </r>
  </si>
  <si>
    <r>
      <t>2</t>
    </r>
    <r>
      <rPr>
        <b/>
        <sz val="12"/>
        <color indexed="8"/>
        <rFont val="仿宋"/>
        <family val="3"/>
      </rPr>
      <t>015-2016学年度</t>
    </r>
  </si>
  <si>
    <t>折合后实绩考核（40%）</t>
  </si>
  <si>
    <t>徐俊英</t>
  </si>
  <si>
    <t>第四幼儿园</t>
  </si>
  <si>
    <t>刘丽霞</t>
  </si>
  <si>
    <t>第二幼儿园</t>
  </si>
  <si>
    <t>李廷君</t>
  </si>
  <si>
    <t>纳林陶亥镇新庙幼儿园</t>
  </si>
  <si>
    <t>李世婷</t>
  </si>
  <si>
    <t>伊旗纳林塔幼儿园</t>
  </si>
  <si>
    <t>安春梅</t>
  </si>
  <si>
    <t>第五幼儿园</t>
  </si>
  <si>
    <t>刘艳霞</t>
  </si>
  <si>
    <t>伊旗一幼</t>
  </si>
  <si>
    <t>杜艳霞</t>
  </si>
  <si>
    <t>第三幼儿园</t>
  </si>
  <si>
    <t>孟桂英</t>
  </si>
  <si>
    <t>张栓莲</t>
  </si>
  <si>
    <t>李慧娟</t>
  </si>
  <si>
    <t>温家圪堵幼儿园</t>
  </si>
  <si>
    <t>刘翠琴</t>
  </si>
  <si>
    <t>卢鹏翔</t>
  </si>
  <si>
    <t>李福艳</t>
  </si>
  <si>
    <t>孟晓丽</t>
  </si>
  <si>
    <t>王琴</t>
  </si>
  <si>
    <t>札萨克幼儿园</t>
  </si>
  <si>
    <t>徐瑛</t>
  </si>
  <si>
    <t>第六幼儿园</t>
  </si>
  <si>
    <t>吴洁</t>
  </si>
  <si>
    <t>马乐</t>
  </si>
  <si>
    <t>乌兰木伦幼儿园</t>
  </si>
  <si>
    <t>秦瑞芬</t>
  </si>
  <si>
    <t>第八幼儿园</t>
  </si>
  <si>
    <t>王托雅</t>
  </si>
  <si>
    <t>旗蒙古族幼儿园</t>
  </si>
  <si>
    <t>寿春飞</t>
  </si>
  <si>
    <t>郝晓丽</t>
  </si>
  <si>
    <t>红庆河镇红庆河幼儿园</t>
  </si>
  <si>
    <t>王静</t>
  </si>
  <si>
    <t>孙丽平</t>
  </si>
  <si>
    <t>布连幼儿园</t>
  </si>
  <si>
    <t>孙红梅</t>
  </si>
  <si>
    <t>伊旗空港幼儿园</t>
  </si>
  <si>
    <t>张莲</t>
  </si>
  <si>
    <t>纳林希里幼儿园</t>
  </si>
  <si>
    <t>王乐</t>
  </si>
  <si>
    <t>越红梅</t>
  </si>
  <si>
    <t>萨仁花</t>
  </si>
  <si>
    <t>伊金霍洛蒙古族幼儿园</t>
  </si>
  <si>
    <t>李鲜梅</t>
  </si>
  <si>
    <t>张红霞</t>
  </si>
  <si>
    <t>吕晶</t>
  </si>
  <si>
    <t>王艳英</t>
  </si>
  <si>
    <t>孙少娟</t>
  </si>
  <si>
    <t>蒋明忠</t>
  </si>
  <si>
    <t>王小霞</t>
  </si>
  <si>
    <t>第七幼儿园</t>
  </si>
  <si>
    <t>李晓燕</t>
  </si>
  <si>
    <t>乌日娜</t>
  </si>
  <si>
    <t>王丽</t>
  </si>
  <si>
    <t>额尼日乐</t>
  </si>
  <si>
    <t>温蕾</t>
  </si>
  <si>
    <t>边琴</t>
  </si>
  <si>
    <t>郭琴</t>
  </si>
  <si>
    <t>孙璐</t>
  </si>
  <si>
    <t>高蕾</t>
  </si>
  <si>
    <t>王青青</t>
  </si>
  <si>
    <t>廉彩芬</t>
  </si>
  <si>
    <t>李岩</t>
  </si>
  <si>
    <t>雷鲜飞</t>
  </si>
  <si>
    <t>台格幼儿园</t>
  </si>
  <si>
    <t>白占东</t>
  </si>
  <si>
    <t>王晓丽</t>
  </si>
  <si>
    <t>图娜拉金高娃</t>
  </si>
  <si>
    <t>郝聪慧</t>
  </si>
  <si>
    <t>米红媛</t>
  </si>
  <si>
    <t>田珍</t>
  </si>
  <si>
    <t>王慧</t>
  </si>
  <si>
    <t>薛静</t>
  </si>
  <si>
    <t>浩日娃</t>
  </si>
  <si>
    <t>刘慧</t>
  </si>
  <si>
    <t>王芳</t>
  </si>
  <si>
    <t>刘娟</t>
  </si>
  <si>
    <t>王蓉</t>
  </si>
  <si>
    <t>刘宇明</t>
  </si>
  <si>
    <t>陈慧</t>
  </si>
  <si>
    <t>李慧芬</t>
  </si>
  <si>
    <t>高瑞</t>
  </si>
  <si>
    <t>苏布尔嘎幼儿园</t>
  </si>
  <si>
    <t>袁敏</t>
  </si>
  <si>
    <t>刘丽</t>
  </si>
  <si>
    <t>西亚</t>
  </si>
  <si>
    <t>郭慧</t>
  </si>
  <si>
    <t>王春丹</t>
  </si>
  <si>
    <t>张燕</t>
  </si>
  <si>
    <t>訾瑞</t>
  </si>
  <si>
    <t>杨艳</t>
  </si>
  <si>
    <t>弓托娅</t>
  </si>
  <si>
    <t>郭燕</t>
  </si>
  <si>
    <t>马霞</t>
  </si>
  <si>
    <t>孙铭谦</t>
  </si>
  <si>
    <t>高艳</t>
  </si>
  <si>
    <t>张瑶</t>
  </si>
  <si>
    <t>单桂芬</t>
  </si>
  <si>
    <t>杨梅芳</t>
  </si>
  <si>
    <t>塔娜</t>
  </si>
  <si>
    <t>崔彦龙</t>
  </si>
  <si>
    <t>包丽英</t>
  </si>
  <si>
    <t>武毅宏</t>
  </si>
  <si>
    <t>张慧</t>
  </si>
  <si>
    <t>聂洪志</t>
  </si>
  <si>
    <t>折彩琴</t>
  </si>
  <si>
    <t>张璐</t>
  </si>
  <si>
    <t>苏雅茹</t>
  </si>
  <si>
    <t>李慧峰</t>
  </si>
  <si>
    <t>白刚</t>
  </si>
  <si>
    <t>吕艳苹</t>
  </si>
  <si>
    <t>阿腾花</t>
  </si>
  <si>
    <t>姚丽</t>
  </si>
  <si>
    <t>刘艳琴</t>
  </si>
  <si>
    <t>乔红燕</t>
  </si>
  <si>
    <t>李荣</t>
  </si>
  <si>
    <t>王卉</t>
  </si>
  <si>
    <t>沙仁托娅</t>
  </si>
  <si>
    <t>王海兵</t>
  </si>
  <si>
    <t>李雁雁</t>
  </si>
  <si>
    <t>张娜</t>
  </si>
  <si>
    <t>袁艳霞</t>
  </si>
  <si>
    <t>王晓燕</t>
  </si>
  <si>
    <t>刘亮</t>
  </si>
  <si>
    <t>实绩考核</t>
  </si>
  <si>
    <t>2016年选聘幼儿园园长成绩登记表</t>
  </si>
  <si>
    <t>2016年选聘幼儿园园长成绩登记表（环节干部）</t>
  </si>
  <si>
    <t>实绩考核（15%）</t>
  </si>
  <si>
    <t>组织考核成绩（20%）</t>
  </si>
  <si>
    <t>组织考核成绩（20%）</t>
  </si>
  <si>
    <t>实绩考核成绩（15%）</t>
  </si>
  <si>
    <t>实绩考核成绩（15%）</t>
  </si>
  <si>
    <t>2016年选聘幼儿园园长成绩登记表</t>
  </si>
  <si>
    <t>2016年选聘中小学校长成绩登记表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</si>
</sst>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仿宋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仿宋"/>
      <family val="3"/>
    </font>
    <font>
      <b/>
      <sz val="10"/>
      <color theme="1"/>
      <name val="仿宋"/>
      <family val="3"/>
    </font>
    <font>
      <sz val="11"/>
      <color rgb="FFC00000"/>
      <name val="Calibri"/>
      <family val="0"/>
    </font>
    <font>
      <b/>
      <sz val="12"/>
      <color theme="1"/>
      <name val="仿宋"/>
      <family val="3"/>
    </font>
    <font>
      <sz val="10"/>
      <color theme="1"/>
      <name val="Calibri"/>
      <family val="0"/>
    </font>
    <font>
      <b/>
      <sz val="20"/>
      <color theme="1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8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8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8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4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46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9" applyNumberFormat="0" applyAlignment="0" applyProtection="0"/>
    <xf numFmtId="0" fontId="4" fillId="32" borderId="10" applyNumberFormat="0" applyAlignment="0" applyProtection="0"/>
    <xf numFmtId="0" fontId="4" fillId="32" borderId="10" applyNumberFormat="0" applyAlignment="0" applyProtection="0"/>
    <xf numFmtId="0" fontId="4" fillId="32" borderId="10" applyNumberFormat="0" applyAlignment="0" applyProtection="0"/>
    <xf numFmtId="0" fontId="4" fillId="32" borderId="10" applyNumberFormat="0" applyAlignment="0" applyProtection="0"/>
    <xf numFmtId="0" fontId="4" fillId="32" borderId="10" applyNumberFormat="0" applyAlignment="0" applyProtection="0"/>
    <xf numFmtId="0" fontId="4" fillId="32" borderId="10" applyNumberFormat="0" applyAlignment="0" applyProtection="0"/>
    <xf numFmtId="0" fontId="4" fillId="32" borderId="10" applyNumberFormat="0" applyAlignment="0" applyProtection="0"/>
    <xf numFmtId="0" fontId="4" fillId="32" borderId="10" applyNumberFormat="0" applyAlignment="0" applyProtection="0"/>
    <xf numFmtId="0" fontId="48" fillId="33" borderId="11" applyNumberFormat="0" applyAlignment="0" applyProtection="0"/>
    <xf numFmtId="0" fontId="7" fillId="34" borderId="12" applyNumberFormat="0" applyAlignment="0" applyProtection="0"/>
    <xf numFmtId="0" fontId="7" fillId="34" borderId="12" applyNumberFormat="0" applyAlignment="0" applyProtection="0"/>
    <xf numFmtId="0" fontId="7" fillId="34" borderId="12" applyNumberFormat="0" applyAlignment="0" applyProtection="0"/>
    <xf numFmtId="0" fontId="7" fillId="34" borderId="12" applyNumberFormat="0" applyAlignment="0" applyProtection="0"/>
    <xf numFmtId="0" fontId="7" fillId="34" borderId="12" applyNumberFormat="0" applyAlignment="0" applyProtection="0"/>
    <xf numFmtId="0" fontId="7" fillId="34" borderId="12" applyNumberFormat="0" applyAlignment="0" applyProtection="0"/>
    <xf numFmtId="0" fontId="7" fillId="34" borderId="12" applyNumberFormat="0" applyAlignment="0" applyProtection="0"/>
    <xf numFmtId="0" fontId="7" fillId="34" borderId="12" applyNumberFormat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8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8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38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38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52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3" fillId="31" borderId="15" applyNumberFormat="0" applyAlignment="0" applyProtection="0"/>
    <xf numFmtId="0" fontId="6" fillId="32" borderId="16" applyNumberFormat="0" applyAlignment="0" applyProtection="0"/>
    <xf numFmtId="0" fontId="6" fillId="32" borderId="16" applyNumberFormat="0" applyAlignment="0" applyProtection="0"/>
    <xf numFmtId="0" fontId="6" fillId="32" borderId="16" applyNumberFormat="0" applyAlignment="0" applyProtection="0"/>
    <xf numFmtId="0" fontId="6" fillId="32" borderId="16" applyNumberFormat="0" applyAlignment="0" applyProtection="0"/>
    <xf numFmtId="0" fontId="6" fillId="32" borderId="16" applyNumberFormat="0" applyAlignment="0" applyProtection="0"/>
    <xf numFmtId="0" fontId="6" fillId="32" borderId="16" applyNumberFormat="0" applyAlignment="0" applyProtection="0"/>
    <xf numFmtId="0" fontId="6" fillId="32" borderId="16" applyNumberFormat="0" applyAlignment="0" applyProtection="0"/>
    <xf numFmtId="0" fontId="6" fillId="32" borderId="16" applyNumberFormat="0" applyAlignment="0" applyProtection="0"/>
    <xf numFmtId="0" fontId="54" fillId="47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55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1" fillId="5" borderId="18" applyNumberFormat="0" applyFont="0" applyAlignment="0" applyProtection="0"/>
    <xf numFmtId="0" fontId="1" fillId="5" borderId="18" applyNumberFormat="0" applyFont="0" applyAlignment="0" applyProtection="0"/>
    <xf numFmtId="0" fontId="1" fillId="5" borderId="18" applyNumberFormat="0" applyFont="0" applyAlignment="0" applyProtection="0"/>
    <xf numFmtId="0" fontId="1" fillId="5" borderId="18" applyNumberFormat="0" applyFont="0" applyAlignment="0" applyProtection="0"/>
    <xf numFmtId="0" fontId="1" fillId="5" borderId="18" applyNumberFormat="0" applyFont="0" applyAlignment="0" applyProtection="0"/>
    <xf numFmtId="0" fontId="1" fillId="5" borderId="18" applyNumberFormat="0" applyFont="0" applyAlignment="0" applyProtection="0"/>
    <xf numFmtId="0" fontId="1" fillId="5" borderId="18" applyNumberFormat="0" applyFont="0" applyAlignment="0" applyProtection="0"/>
    <xf numFmtId="0" fontId="1" fillId="5" borderId="18" applyNumberFormat="0" applyFont="0" applyAlignment="0" applyProtection="0"/>
    <xf numFmtId="0" fontId="1" fillId="5" borderId="18" applyNumberFormat="0" applyFont="0" applyAlignment="0" applyProtection="0"/>
    <xf numFmtId="0" fontId="1" fillId="5" borderId="18" applyNumberFormat="0" applyFont="0" applyAlignment="0" applyProtection="0"/>
    <xf numFmtId="0" fontId="1" fillId="5" borderId="18" applyNumberFormat="0" applyFont="0" applyAlignment="0" applyProtection="0"/>
    <xf numFmtId="0" fontId="1" fillId="5" borderId="18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49" borderId="0" xfId="0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5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3" fillId="0" borderId="20" xfId="337" applyNumberFormat="1" applyFont="1" applyFill="1" applyBorder="1" applyAlignment="1">
      <alignment horizontal="center" vertical="center" shrinkToFit="1"/>
      <protection/>
    </xf>
    <xf numFmtId="57" fontId="3" fillId="0" borderId="19" xfId="337" applyNumberFormat="1" applyFont="1" applyFill="1" applyBorder="1" applyAlignment="1">
      <alignment horizontal="center" vertical="center" shrinkToFit="1"/>
      <protection/>
    </xf>
    <xf numFmtId="0" fontId="57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49" borderId="19" xfId="0" applyFont="1" applyFill="1" applyBorder="1" applyAlignment="1">
      <alignment horizontal="center" vertical="center" shrinkToFit="1"/>
    </xf>
    <xf numFmtId="0" fontId="3" fillId="49" borderId="20" xfId="337" applyNumberFormat="1" applyFont="1" applyFill="1" applyBorder="1" applyAlignment="1">
      <alignment horizontal="center" vertical="center" shrinkToFit="1"/>
      <protection/>
    </xf>
    <xf numFmtId="57" fontId="3" fillId="49" borderId="19" xfId="337" applyNumberFormat="1" applyFont="1" applyFill="1" applyBorder="1" applyAlignment="1">
      <alignment horizontal="center" vertical="center" shrinkToFit="1"/>
      <protection/>
    </xf>
    <xf numFmtId="0" fontId="2" fillId="49" borderId="19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shrinkToFit="1"/>
    </xf>
    <xf numFmtId="0" fontId="57" fillId="0" borderId="20" xfId="337" applyNumberFormat="1" applyFont="1" applyFill="1" applyBorder="1" applyAlignment="1">
      <alignment horizontal="center" vertical="center" shrinkToFit="1"/>
      <protection/>
    </xf>
    <xf numFmtId="57" fontId="57" fillId="0" borderId="19" xfId="337" applyNumberFormat="1" applyFont="1" applyFill="1" applyBorder="1" applyAlignment="1">
      <alignment horizontal="center" vertical="center" shrinkToFit="1"/>
      <protection/>
    </xf>
    <xf numFmtId="0" fontId="57" fillId="0" borderId="19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 shrinkToFit="1"/>
    </xf>
    <xf numFmtId="0" fontId="57" fillId="0" borderId="19" xfId="0" applyFont="1" applyBorder="1" applyAlignment="1">
      <alignment horizontal="center" vertical="center"/>
    </xf>
    <xf numFmtId="0" fontId="57" fillId="49" borderId="19" xfId="0" applyFont="1" applyFill="1" applyBorder="1" applyAlignment="1">
      <alignment horizontal="center" vertical="center"/>
    </xf>
    <xf numFmtId="176" fontId="58" fillId="0" borderId="21" xfId="0" applyNumberFormat="1" applyFont="1" applyBorder="1" applyAlignment="1">
      <alignment horizontal="center" vertical="center" wrapText="1" shrinkToFit="1"/>
    </xf>
    <xf numFmtId="0" fontId="58" fillId="0" borderId="19" xfId="0" applyFont="1" applyBorder="1" applyAlignment="1">
      <alignment horizontal="center" vertical="center" wrapText="1" shrinkToFit="1"/>
    </xf>
    <xf numFmtId="176" fontId="57" fillId="0" borderId="19" xfId="0" applyNumberFormat="1" applyFont="1" applyBorder="1" applyAlignment="1">
      <alignment horizontal="center" vertical="center"/>
    </xf>
    <xf numFmtId="176" fontId="57" fillId="49" borderId="19" xfId="0" applyNumberFormat="1" applyFont="1" applyFill="1" applyBorder="1" applyAlignment="1">
      <alignment horizontal="center" vertical="center"/>
    </xf>
    <xf numFmtId="176" fontId="57" fillId="0" borderId="19" xfId="0" applyNumberFormat="1" applyFont="1" applyBorder="1" applyAlignment="1">
      <alignment horizontal="center" vertical="center"/>
    </xf>
    <xf numFmtId="0" fontId="2" fillId="0" borderId="20" xfId="337" applyNumberFormat="1" applyFont="1" applyFill="1" applyBorder="1" applyAlignment="1">
      <alignment horizontal="center" vertical="center" shrinkToFit="1"/>
      <protection/>
    </xf>
    <xf numFmtId="57" fontId="2" fillId="0" borderId="19" xfId="337" applyNumberFormat="1" applyFont="1" applyFill="1" applyBorder="1" applyAlignment="1">
      <alignment horizontal="center" vertical="center" shrinkToFit="1"/>
      <protection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3" fillId="0" borderId="23" xfId="337" applyNumberFormat="1" applyFont="1" applyFill="1" applyBorder="1" applyAlignment="1">
      <alignment horizontal="center" vertical="center" shrinkToFit="1"/>
      <protection/>
    </xf>
    <xf numFmtId="57" fontId="3" fillId="0" borderId="22" xfId="337" applyNumberFormat="1" applyFont="1" applyFill="1" applyBorder="1" applyAlignment="1">
      <alignment horizontal="center" vertical="center" shrinkToFit="1"/>
      <protection/>
    </xf>
    <xf numFmtId="0" fontId="2" fillId="0" borderId="22" xfId="0" applyFont="1" applyBorder="1" applyAlignment="1">
      <alignment horizontal="center" vertical="center" wrapText="1"/>
    </xf>
    <xf numFmtId="0" fontId="3" fillId="0" borderId="19" xfId="337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57" fillId="50" borderId="19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57" fillId="0" borderId="22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58" fillId="49" borderId="0" xfId="0" applyFont="1" applyFill="1" applyAlignment="1">
      <alignment horizontal="center" vertical="center" wrapText="1"/>
    </xf>
    <xf numFmtId="0" fontId="50" fillId="49" borderId="0" xfId="0" applyFont="1" applyFill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59" fillId="49" borderId="0" xfId="0" applyFont="1" applyFill="1" applyAlignment="1">
      <alignment horizontal="center" vertical="center"/>
    </xf>
    <xf numFmtId="0" fontId="0" fillId="49" borderId="0" xfId="0" applyFill="1" applyAlignment="1">
      <alignment vertical="center"/>
    </xf>
    <xf numFmtId="0" fontId="0" fillId="49" borderId="0" xfId="0" applyFill="1" applyAlignment="1">
      <alignment vertical="center" shrinkToFit="1"/>
    </xf>
    <xf numFmtId="176" fontId="0" fillId="49" borderId="0" xfId="0" applyNumberFormat="1" applyFill="1" applyAlignment="1">
      <alignment vertical="center" shrinkToFit="1"/>
    </xf>
    <xf numFmtId="0" fontId="57" fillId="49" borderId="19" xfId="0" applyFont="1" applyFill="1" applyBorder="1" applyAlignment="1">
      <alignment horizontal="center" vertical="center" shrinkToFit="1"/>
    </xf>
    <xf numFmtId="0" fontId="3" fillId="49" borderId="19" xfId="337" applyNumberFormat="1" applyFont="1" applyFill="1" applyBorder="1" applyAlignment="1">
      <alignment horizontal="center" vertical="center" shrinkToFit="1"/>
      <protection/>
    </xf>
    <xf numFmtId="0" fontId="57" fillId="49" borderId="19" xfId="337" applyNumberFormat="1" applyFont="1" applyFill="1" applyBorder="1" applyAlignment="1">
      <alignment horizontal="center" vertical="center" shrinkToFit="1"/>
      <protection/>
    </xf>
    <xf numFmtId="0" fontId="58" fillId="49" borderId="19" xfId="0" applyFont="1" applyFill="1" applyBorder="1" applyAlignment="1">
      <alignment horizontal="center" vertical="center" wrapText="1" shrinkToFit="1"/>
    </xf>
    <xf numFmtId="176" fontId="58" fillId="49" borderId="19" xfId="0" applyNumberFormat="1" applyFont="1" applyFill="1" applyBorder="1" applyAlignment="1">
      <alignment horizontal="center" vertical="center" wrapText="1" shrinkToFit="1"/>
    </xf>
    <xf numFmtId="176" fontId="57" fillId="49" borderId="19" xfId="0" applyNumberFormat="1" applyFont="1" applyFill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wrapText="1" shrinkToFit="1"/>
    </xf>
    <xf numFmtId="0" fontId="60" fillId="0" borderId="22" xfId="0" applyFont="1" applyBorder="1" applyAlignment="1">
      <alignment vertical="center" wrapText="1" shrinkToFit="1"/>
    </xf>
    <xf numFmtId="0" fontId="60" fillId="0" borderId="24" xfId="0" applyFont="1" applyBorder="1" applyAlignment="1">
      <alignment vertical="center" wrapText="1" shrinkToFit="1"/>
    </xf>
    <xf numFmtId="0" fontId="60" fillId="0" borderId="25" xfId="0" applyFont="1" applyBorder="1" applyAlignment="1">
      <alignment vertical="center" wrapText="1" shrinkToFit="1"/>
    </xf>
    <xf numFmtId="0" fontId="60" fillId="0" borderId="21" xfId="0" applyFont="1" applyBorder="1" applyAlignment="1">
      <alignment vertical="center" wrapText="1" shrinkToFit="1"/>
    </xf>
    <xf numFmtId="0" fontId="58" fillId="0" borderId="19" xfId="327" applyFont="1" applyBorder="1" applyAlignment="1">
      <alignment horizontal="center" vertical="center" wrapText="1" shrinkToFit="1"/>
      <protection/>
    </xf>
    <xf numFmtId="0" fontId="61" fillId="0" borderId="0" xfId="0" applyFont="1" applyAlignment="1">
      <alignment vertical="center"/>
    </xf>
    <xf numFmtId="0" fontId="57" fillId="0" borderId="19" xfId="322" applyFont="1" applyBorder="1" applyAlignment="1">
      <alignment horizontal="center" vertical="center"/>
      <protection/>
    </xf>
    <xf numFmtId="0" fontId="2" fillId="0" borderId="19" xfId="322" applyFont="1" applyBorder="1" applyAlignment="1">
      <alignment horizontal="center" vertical="center" wrapText="1"/>
      <protection/>
    </xf>
    <xf numFmtId="0" fontId="57" fillId="49" borderId="19" xfId="322" applyFont="1" applyFill="1" applyBorder="1" applyAlignment="1">
      <alignment horizontal="center" vertical="center"/>
      <protection/>
    </xf>
    <xf numFmtId="0" fontId="2" fillId="49" borderId="19" xfId="322" applyFont="1" applyFill="1" applyBorder="1" applyAlignment="1">
      <alignment horizontal="center" vertical="center" wrapText="1"/>
      <protection/>
    </xf>
    <xf numFmtId="0" fontId="57" fillId="0" borderId="19" xfId="322" applyFont="1" applyBorder="1" applyAlignment="1">
      <alignment horizontal="center" vertical="center" wrapText="1"/>
      <protection/>
    </xf>
    <xf numFmtId="176" fontId="57" fillId="0" borderId="19" xfId="322" applyNumberFormat="1" applyFont="1" applyBorder="1" applyAlignment="1">
      <alignment horizontal="center" vertical="center"/>
      <protection/>
    </xf>
    <xf numFmtId="176" fontId="57" fillId="49" borderId="19" xfId="322" applyNumberFormat="1" applyFont="1" applyFill="1" applyBorder="1" applyAlignment="1">
      <alignment horizontal="center" vertical="center"/>
      <protection/>
    </xf>
    <xf numFmtId="0" fontId="2" fillId="0" borderId="19" xfId="322" applyFont="1" applyBorder="1" applyAlignment="1">
      <alignment horizontal="center" vertical="center"/>
      <protection/>
    </xf>
    <xf numFmtId="176" fontId="2" fillId="0" borderId="19" xfId="322" applyNumberFormat="1" applyFont="1" applyBorder="1" applyAlignment="1">
      <alignment horizontal="center" vertical="center"/>
      <protection/>
    </xf>
    <xf numFmtId="176" fontId="58" fillId="0" borderId="19" xfId="0" applyNumberFormat="1" applyFont="1" applyBorder="1" applyAlignment="1">
      <alignment horizontal="center" vertical="center" wrapText="1" shrinkToFit="1"/>
    </xf>
    <xf numFmtId="0" fontId="57" fillId="49" borderId="19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176" fontId="58" fillId="0" borderId="19" xfId="327" applyNumberFormat="1" applyFont="1" applyBorder="1" applyAlignment="1">
      <alignment horizontal="center" vertical="center" wrapText="1" shrinkToFit="1"/>
      <protection/>
    </xf>
    <xf numFmtId="0" fontId="3" fillId="0" borderId="19" xfId="338" applyNumberFormat="1" applyFont="1" applyFill="1" applyBorder="1" applyAlignment="1">
      <alignment horizontal="center" vertical="center" shrinkToFit="1"/>
      <protection/>
    </xf>
    <xf numFmtId="0" fontId="3" fillId="49" borderId="19" xfId="338" applyNumberFormat="1" applyFont="1" applyFill="1" applyBorder="1" applyAlignment="1">
      <alignment horizontal="center" vertical="center" shrinkToFit="1"/>
      <protection/>
    </xf>
    <xf numFmtId="0" fontId="57" fillId="0" borderId="19" xfId="338" applyNumberFormat="1" applyFont="1" applyFill="1" applyBorder="1" applyAlignment="1">
      <alignment horizontal="center" vertical="center" shrinkToFit="1"/>
      <protection/>
    </xf>
    <xf numFmtId="0" fontId="2" fillId="0" borderId="19" xfId="338" applyNumberFormat="1" applyFont="1" applyFill="1" applyBorder="1" applyAlignment="1">
      <alignment horizontal="center" vertical="center" shrinkToFit="1"/>
      <protection/>
    </xf>
    <xf numFmtId="0" fontId="58" fillId="49" borderId="22" xfId="0" applyFont="1" applyFill="1" applyBorder="1" applyAlignment="1">
      <alignment horizontal="center" vertical="center" wrapText="1" shrinkToFit="1"/>
    </xf>
    <xf numFmtId="0" fontId="58" fillId="49" borderId="21" xfId="0" applyFont="1" applyFill="1" applyBorder="1" applyAlignment="1">
      <alignment horizontal="center" vertical="center" wrapText="1" shrinkToFit="1"/>
    </xf>
    <xf numFmtId="0" fontId="62" fillId="49" borderId="0" xfId="0" applyFont="1" applyFill="1" applyAlignment="1">
      <alignment horizontal="center" vertical="center"/>
    </xf>
    <xf numFmtId="0" fontId="58" fillId="49" borderId="25" xfId="0" applyFont="1" applyFill="1" applyBorder="1" applyAlignment="1">
      <alignment horizontal="center" vertical="center" wrapText="1" shrinkToFit="1"/>
    </xf>
    <xf numFmtId="0" fontId="58" fillId="49" borderId="20" xfId="0" applyFont="1" applyFill="1" applyBorder="1" applyAlignment="1">
      <alignment horizontal="center" vertical="center" wrapText="1" shrinkToFit="1"/>
    </xf>
    <xf numFmtId="0" fontId="58" fillId="49" borderId="22" xfId="0" applyFont="1" applyFill="1" applyBorder="1" applyAlignment="1">
      <alignment horizontal="center" vertical="center" wrapText="1"/>
    </xf>
    <xf numFmtId="0" fontId="58" fillId="49" borderId="21" xfId="0" applyFont="1" applyFill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 shrinkToFit="1"/>
    </xf>
    <xf numFmtId="0" fontId="58" fillId="0" borderId="25" xfId="0" applyFont="1" applyBorder="1" applyAlignment="1">
      <alignment horizontal="center" vertical="center" wrapText="1" shrinkToFit="1"/>
    </xf>
    <xf numFmtId="0" fontId="58" fillId="0" borderId="20" xfId="0" applyFont="1" applyBorder="1" applyAlignment="1">
      <alignment horizontal="center" vertical="center" wrapText="1" shrinkToFit="1"/>
    </xf>
    <xf numFmtId="0" fontId="62" fillId="0" borderId="19" xfId="327" applyFont="1" applyBorder="1" applyAlignment="1">
      <alignment horizontal="center" vertical="center"/>
      <protection/>
    </xf>
    <xf numFmtId="0" fontId="58" fillId="0" borderId="19" xfId="327" applyFont="1" applyBorder="1" applyAlignment="1">
      <alignment horizontal="center" vertical="center" wrapText="1" shrinkToFit="1"/>
      <protection/>
    </xf>
    <xf numFmtId="0" fontId="58" fillId="0" borderId="19" xfId="327" applyFont="1" applyBorder="1" applyAlignment="1">
      <alignment horizontal="center" vertical="center" wrapText="1"/>
      <protection/>
    </xf>
    <xf numFmtId="0" fontId="60" fillId="0" borderId="22" xfId="0" applyFont="1" applyBorder="1" applyAlignment="1">
      <alignment horizontal="center" vertical="center" wrapText="1" shrinkToFit="1"/>
    </xf>
    <xf numFmtId="0" fontId="60" fillId="0" borderId="21" xfId="0" applyFont="1" applyBorder="1" applyAlignment="1">
      <alignment horizontal="center" vertical="center" wrapText="1" shrinkToFit="1"/>
    </xf>
    <xf numFmtId="0" fontId="60" fillId="0" borderId="22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0" fillId="0" borderId="25" xfId="0" applyFont="1" applyBorder="1" applyAlignment="1">
      <alignment horizontal="center" vertical="center" wrapText="1" shrinkToFit="1"/>
    </xf>
    <xf numFmtId="0" fontId="60" fillId="0" borderId="20" xfId="0" applyFont="1" applyBorder="1" applyAlignment="1">
      <alignment horizontal="center" vertical="center" wrapText="1" shrinkToFit="1"/>
    </xf>
    <xf numFmtId="0" fontId="60" fillId="0" borderId="24" xfId="0" applyFont="1" applyBorder="1" applyAlignment="1">
      <alignment horizontal="center" vertical="center" wrapText="1" shrinkToFit="1"/>
    </xf>
    <xf numFmtId="0" fontId="62" fillId="0" borderId="26" xfId="0" applyFont="1" applyBorder="1" applyAlignment="1">
      <alignment horizontal="center" vertical="center"/>
    </xf>
    <xf numFmtId="0" fontId="58" fillId="0" borderId="24" xfId="327" applyFont="1" applyBorder="1" applyAlignment="1">
      <alignment horizontal="center" vertical="center" wrapText="1" shrinkToFit="1"/>
      <protection/>
    </xf>
    <xf numFmtId="0" fontId="58" fillId="0" borderId="25" xfId="327" applyFont="1" applyBorder="1" applyAlignment="1">
      <alignment horizontal="center" vertical="center" wrapText="1" shrinkToFit="1"/>
      <protection/>
    </xf>
    <xf numFmtId="0" fontId="58" fillId="0" borderId="20" xfId="327" applyFont="1" applyBorder="1" applyAlignment="1">
      <alignment horizontal="center" vertical="center" wrapText="1" shrinkToFit="1"/>
      <protection/>
    </xf>
  </cellXfs>
  <cellStyles count="52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2 3 2" xfId="20"/>
    <cellStyle name="20% - 强调文字颜色 1 2 2 3 3" xfId="21"/>
    <cellStyle name="20% - 强调文字颜色 1 2 2 4" xfId="22"/>
    <cellStyle name="20% - 强调文字颜色 1 2 3" xfId="23"/>
    <cellStyle name="20% - 强调文字颜色 1 2 4" xfId="24"/>
    <cellStyle name="20% - 强调文字颜色 1 2 4 2" xfId="25"/>
    <cellStyle name="20% - 强调文字颜色 1 2 4 3" xfId="26"/>
    <cellStyle name="20% - 强调文字颜色 1 2 5" xfId="27"/>
    <cellStyle name="20% - 强调文字颜色 2" xfId="28"/>
    <cellStyle name="20% - 强调文字颜色 2 2" xfId="29"/>
    <cellStyle name="20% - 强调文字颜色 2 2 2" xfId="30"/>
    <cellStyle name="20% - 强调文字颜色 2 2 2 2" xfId="31"/>
    <cellStyle name="20% - 强调文字颜色 2 2 2 3" xfId="32"/>
    <cellStyle name="20% - 强调文字颜色 2 2 2 3 2" xfId="33"/>
    <cellStyle name="20% - 强调文字颜色 2 2 2 3 3" xfId="34"/>
    <cellStyle name="20% - 强调文字颜色 2 2 2 4" xfId="35"/>
    <cellStyle name="20% - 强调文字颜色 2 2 3" xfId="36"/>
    <cellStyle name="20% - 强调文字颜色 2 2 4" xfId="37"/>
    <cellStyle name="20% - 强调文字颜色 2 2 4 2" xfId="38"/>
    <cellStyle name="20% - 强调文字颜色 2 2 4 3" xfId="39"/>
    <cellStyle name="20% - 强调文字颜色 2 2 5" xfId="40"/>
    <cellStyle name="20% - 强调文字颜色 3" xfId="41"/>
    <cellStyle name="20% - 强调文字颜色 3 2" xfId="42"/>
    <cellStyle name="20% - 强调文字颜色 3 2 2" xfId="43"/>
    <cellStyle name="20% - 强调文字颜色 3 2 2 2" xfId="44"/>
    <cellStyle name="20% - 强调文字颜色 3 2 2 3" xfId="45"/>
    <cellStyle name="20% - 强调文字颜色 3 2 2 3 2" xfId="46"/>
    <cellStyle name="20% - 强调文字颜色 3 2 2 3 3" xfId="47"/>
    <cellStyle name="20% - 强调文字颜色 3 2 2 4" xfId="48"/>
    <cellStyle name="20% - 强调文字颜色 3 2 3" xfId="49"/>
    <cellStyle name="20% - 强调文字颜色 3 2 4" xfId="50"/>
    <cellStyle name="20% - 强调文字颜色 3 2 4 2" xfId="51"/>
    <cellStyle name="20% - 强调文字颜色 3 2 4 3" xfId="52"/>
    <cellStyle name="20% - 强调文字颜色 3 2 5" xfId="53"/>
    <cellStyle name="20% - 强调文字颜色 4" xfId="54"/>
    <cellStyle name="20% - 强调文字颜色 4 2" xfId="55"/>
    <cellStyle name="20% - 强调文字颜色 4 2 2" xfId="56"/>
    <cellStyle name="20% - 强调文字颜色 4 2 2 2" xfId="57"/>
    <cellStyle name="20% - 强调文字颜色 4 2 2 3" xfId="58"/>
    <cellStyle name="20% - 强调文字颜色 4 2 2 3 2" xfId="59"/>
    <cellStyle name="20% - 强调文字颜色 4 2 2 3 3" xfId="60"/>
    <cellStyle name="20% - 强调文字颜色 4 2 2 4" xfId="61"/>
    <cellStyle name="20% - 强调文字颜色 4 2 3" xfId="62"/>
    <cellStyle name="20% - 强调文字颜色 4 2 4" xfId="63"/>
    <cellStyle name="20% - 强调文字颜色 4 2 4 2" xfId="64"/>
    <cellStyle name="20% - 强调文字颜色 4 2 4 3" xfId="65"/>
    <cellStyle name="20% - 强调文字颜色 4 2 5" xfId="66"/>
    <cellStyle name="20% - 强调文字颜色 5" xfId="67"/>
    <cellStyle name="20% - 强调文字颜色 5 2" xfId="68"/>
    <cellStyle name="20% - 强调文字颜色 5 2 2" xfId="69"/>
    <cellStyle name="20% - 强调文字颜色 5 2 2 2" xfId="70"/>
    <cellStyle name="20% - 强调文字颜色 5 2 2 3" xfId="71"/>
    <cellStyle name="20% - 强调文字颜色 5 2 2 3 2" xfId="72"/>
    <cellStyle name="20% - 强调文字颜色 5 2 2 3 3" xfId="73"/>
    <cellStyle name="20% - 强调文字颜色 5 2 2 4" xfId="74"/>
    <cellStyle name="20% - 强调文字颜色 5 2 3" xfId="75"/>
    <cellStyle name="20% - 强调文字颜色 5 2 4" xfId="76"/>
    <cellStyle name="20% - 强调文字颜色 5 2 4 2" xfId="77"/>
    <cellStyle name="20% - 强调文字颜色 5 2 4 3" xfId="78"/>
    <cellStyle name="20% - 强调文字颜色 5 2 5" xfId="79"/>
    <cellStyle name="20% - 强调文字颜色 6" xfId="80"/>
    <cellStyle name="20% - 强调文字颜色 6 2" xfId="81"/>
    <cellStyle name="20% - 强调文字颜色 6 2 2" xfId="82"/>
    <cellStyle name="20% - 强调文字颜色 6 2 2 2" xfId="83"/>
    <cellStyle name="20% - 强调文字颜色 6 2 2 3" xfId="84"/>
    <cellStyle name="20% - 强调文字颜色 6 2 2 3 2" xfId="85"/>
    <cellStyle name="20% - 强调文字颜色 6 2 2 3 3" xfId="86"/>
    <cellStyle name="20% - 强调文字颜色 6 2 2 4" xfId="87"/>
    <cellStyle name="20% - 强调文字颜色 6 2 3" xfId="88"/>
    <cellStyle name="20% - 强调文字颜色 6 2 4" xfId="89"/>
    <cellStyle name="20% - 强调文字颜色 6 2 4 2" xfId="90"/>
    <cellStyle name="20% - 强调文字颜色 6 2 4 3" xfId="91"/>
    <cellStyle name="20% - 强调文字颜色 6 2 5" xfId="92"/>
    <cellStyle name="40% - 强调文字颜色 1" xfId="93"/>
    <cellStyle name="40% - 强调文字颜色 1 2" xfId="94"/>
    <cellStyle name="40% - 强调文字颜色 1 2 2" xfId="95"/>
    <cellStyle name="40% - 强调文字颜色 1 2 2 2" xfId="96"/>
    <cellStyle name="40% - 强调文字颜色 1 2 2 3" xfId="97"/>
    <cellStyle name="40% - 强调文字颜色 1 2 2 3 2" xfId="98"/>
    <cellStyle name="40% - 强调文字颜色 1 2 2 3 3" xfId="99"/>
    <cellStyle name="40% - 强调文字颜色 1 2 2 4" xfId="100"/>
    <cellStyle name="40% - 强调文字颜色 1 2 3" xfId="101"/>
    <cellStyle name="40% - 强调文字颜色 1 2 4" xfId="102"/>
    <cellStyle name="40% - 强调文字颜色 1 2 4 2" xfId="103"/>
    <cellStyle name="40% - 强调文字颜色 1 2 4 3" xfId="104"/>
    <cellStyle name="40% - 强调文字颜色 1 2 5" xfId="105"/>
    <cellStyle name="40% - 强调文字颜色 2" xfId="106"/>
    <cellStyle name="40% - 强调文字颜色 2 2" xfId="107"/>
    <cellStyle name="40% - 强调文字颜色 2 2 2" xfId="108"/>
    <cellStyle name="40% - 强调文字颜色 2 2 2 2" xfId="109"/>
    <cellStyle name="40% - 强调文字颜色 2 2 2 3" xfId="110"/>
    <cellStyle name="40% - 强调文字颜色 2 2 2 3 2" xfId="111"/>
    <cellStyle name="40% - 强调文字颜色 2 2 2 3 3" xfId="112"/>
    <cellStyle name="40% - 强调文字颜色 2 2 2 4" xfId="113"/>
    <cellStyle name="40% - 强调文字颜色 2 2 3" xfId="114"/>
    <cellStyle name="40% - 强调文字颜色 2 2 4" xfId="115"/>
    <cellStyle name="40% - 强调文字颜色 2 2 4 2" xfId="116"/>
    <cellStyle name="40% - 强调文字颜色 2 2 4 3" xfId="117"/>
    <cellStyle name="40% - 强调文字颜色 2 2 5" xfId="118"/>
    <cellStyle name="40% - 强调文字颜色 3" xfId="119"/>
    <cellStyle name="40% - 强调文字颜色 3 2" xfId="120"/>
    <cellStyle name="40% - 强调文字颜色 3 2 2" xfId="121"/>
    <cellStyle name="40% - 强调文字颜色 3 2 2 2" xfId="122"/>
    <cellStyle name="40% - 强调文字颜色 3 2 2 3" xfId="123"/>
    <cellStyle name="40% - 强调文字颜色 3 2 2 3 2" xfId="124"/>
    <cellStyle name="40% - 强调文字颜色 3 2 2 3 3" xfId="125"/>
    <cellStyle name="40% - 强调文字颜色 3 2 2 4" xfId="126"/>
    <cellStyle name="40% - 强调文字颜色 3 2 3" xfId="127"/>
    <cellStyle name="40% - 强调文字颜色 3 2 4" xfId="128"/>
    <cellStyle name="40% - 强调文字颜色 3 2 4 2" xfId="129"/>
    <cellStyle name="40% - 强调文字颜色 3 2 4 3" xfId="130"/>
    <cellStyle name="40% - 强调文字颜色 3 2 5" xfId="131"/>
    <cellStyle name="40% - 强调文字颜色 4" xfId="132"/>
    <cellStyle name="40% - 强调文字颜色 4 2" xfId="133"/>
    <cellStyle name="40% - 强调文字颜色 4 2 2" xfId="134"/>
    <cellStyle name="40% - 强调文字颜色 4 2 2 2" xfId="135"/>
    <cellStyle name="40% - 强调文字颜色 4 2 2 3" xfId="136"/>
    <cellStyle name="40% - 强调文字颜色 4 2 2 3 2" xfId="137"/>
    <cellStyle name="40% - 强调文字颜色 4 2 2 3 3" xfId="138"/>
    <cellStyle name="40% - 强调文字颜色 4 2 2 4" xfId="139"/>
    <cellStyle name="40% - 强调文字颜色 4 2 3" xfId="140"/>
    <cellStyle name="40% - 强调文字颜色 4 2 4" xfId="141"/>
    <cellStyle name="40% - 强调文字颜色 4 2 4 2" xfId="142"/>
    <cellStyle name="40% - 强调文字颜色 4 2 4 3" xfId="143"/>
    <cellStyle name="40% - 强调文字颜色 4 2 5" xfId="144"/>
    <cellStyle name="40% - 强调文字颜色 5" xfId="145"/>
    <cellStyle name="40% - 强调文字颜色 5 2" xfId="146"/>
    <cellStyle name="40% - 强调文字颜色 5 2 2" xfId="147"/>
    <cellStyle name="40% - 强调文字颜色 5 2 2 2" xfId="148"/>
    <cellStyle name="40% - 强调文字颜色 5 2 2 3" xfId="149"/>
    <cellStyle name="40% - 强调文字颜色 5 2 2 3 2" xfId="150"/>
    <cellStyle name="40% - 强调文字颜色 5 2 2 3 3" xfId="151"/>
    <cellStyle name="40% - 强调文字颜色 5 2 2 4" xfId="152"/>
    <cellStyle name="40% - 强调文字颜色 5 2 3" xfId="153"/>
    <cellStyle name="40% - 强调文字颜色 5 2 4" xfId="154"/>
    <cellStyle name="40% - 强调文字颜色 5 2 4 2" xfId="155"/>
    <cellStyle name="40% - 强调文字颜色 5 2 4 3" xfId="156"/>
    <cellStyle name="40% - 强调文字颜色 5 2 5" xfId="157"/>
    <cellStyle name="40% - 强调文字颜色 6" xfId="158"/>
    <cellStyle name="40% - 强调文字颜色 6 2" xfId="159"/>
    <cellStyle name="40% - 强调文字颜色 6 2 2" xfId="160"/>
    <cellStyle name="40% - 强调文字颜色 6 2 2 2" xfId="161"/>
    <cellStyle name="40% - 强调文字颜色 6 2 2 3" xfId="162"/>
    <cellStyle name="40% - 强调文字颜色 6 2 2 3 2" xfId="163"/>
    <cellStyle name="40% - 强调文字颜色 6 2 2 3 3" xfId="164"/>
    <cellStyle name="40% - 强调文字颜色 6 2 2 4" xfId="165"/>
    <cellStyle name="40% - 强调文字颜色 6 2 3" xfId="166"/>
    <cellStyle name="40% - 强调文字颜色 6 2 4" xfId="167"/>
    <cellStyle name="40% - 强调文字颜色 6 2 4 2" xfId="168"/>
    <cellStyle name="40% - 强调文字颜色 6 2 4 3" xfId="169"/>
    <cellStyle name="40% - 强调文字颜色 6 2 5" xfId="170"/>
    <cellStyle name="60% - 强调文字颜色 1" xfId="171"/>
    <cellStyle name="60% - 强调文字颜色 1 2" xfId="172"/>
    <cellStyle name="60% - 强调文字颜色 1 2 2" xfId="173"/>
    <cellStyle name="60% - 强调文字颜色 1 2 2 2" xfId="174"/>
    <cellStyle name="60% - 强调文字颜色 1 2 2 2 2" xfId="175"/>
    <cellStyle name="60% - 强调文字颜色 1 2 2 2 3" xfId="176"/>
    <cellStyle name="60% - 强调文字颜色 1 2 3" xfId="177"/>
    <cellStyle name="60% - 强调文字颜色 1 2 3 2" xfId="178"/>
    <cellStyle name="60% - 强调文字颜色 1 2 3 3" xfId="179"/>
    <cellStyle name="60% - 强调文字颜色 2" xfId="180"/>
    <cellStyle name="60% - 强调文字颜色 2 2" xfId="181"/>
    <cellStyle name="60% - 强调文字颜色 2 2 2" xfId="182"/>
    <cellStyle name="60% - 强调文字颜色 2 2 2 2" xfId="183"/>
    <cellStyle name="60% - 强调文字颜色 2 2 2 2 2" xfId="184"/>
    <cellStyle name="60% - 强调文字颜色 2 2 2 2 3" xfId="185"/>
    <cellStyle name="60% - 强调文字颜色 2 2 3" xfId="186"/>
    <cellStyle name="60% - 强调文字颜色 2 2 3 2" xfId="187"/>
    <cellStyle name="60% - 强调文字颜色 2 2 3 3" xfId="188"/>
    <cellStyle name="60% - 强调文字颜色 3" xfId="189"/>
    <cellStyle name="60% - 强调文字颜色 3 2" xfId="190"/>
    <cellStyle name="60% - 强调文字颜色 3 2 2" xfId="191"/>
    <cellStyle name="60% - 强调文字颜色 3 2 2 2" xfId="192"/>
    <cellStyle name="60% - 强调文字颜色 3 2 2 2 2" xfId="193"/>
    <cellStyle name="60% - 强调文字颜色 3 2 2 2 3" xfId="194"/>
    <cellStyle name="60% - 强调文字颜色 3 2 3" xfId="195"/>
    <cellStyle name="60% - 强调文字颜色 3 2 3 2" xfId="196"/>
    <cellStyle name="60% - 强调文字颜色 3 2 3 3" xfId="197"/>
    <cellStyle name="60% - 强调文字颜色 4" xfId="198"/>
    <cellStyle name="60% - 强调文字颜色 4 2" xfId="199"/>
    <cellStyle name="60% - 强调文字颜色 4 2 2" xfId="200"/>
    <cellStyle name="60% - 强调文字颜色 4 2 2 2" xfId="201"/>
    <cellStyle name="60% - 强调文字颜色 4 2 2 2 2" xfId="202"/>
    <cellStyle name="60% - 强调文字颜色 4 2 2 2 3" xfId="203"/>
    <cellStyle name="60% - 强调文字颜色 4 2 3" xfId="204"/>
    <cellStyle name="60% - 强调文字颜色 4 2 3 2" xfId="205"/>
    <cellStyle name="60% - 强调文字颜色 4 2 3 3" xfId="206"/>
    <cellStyle name="60% - 强调文字颜色 5" xfId="207"/>
    <cellStyle name="60% - 强调文字颜色 5 2" xfId="208"/>
    <cellStyle name="60% - 强调文字颜色 5 2 2" xfId="209"/>
    <cellStyle name="60% - 强调文字颜色 5 2 2 2" xfId="210"/>
    <cellStyle name="60% - 强调文字颜色 5 2 2 2 2" xfId="211"/>
    <cellStyle name="60% - 强调文字颜色 5 2 2 2 3" xfId="212"/>
    <cellStyle name="60% - 强调文字颜色 5 2 3" xfId="213"/>
    <cellStyle name="60% - 强调文字颜色 5 2 3 2" xfId="214"/>
    <cellStyle name="60% - 强调文字颜色 5 2 3 3" xfId="215"/>
    <cellStyle name="60% - 强调文字颜色 6" xfId="216"/>
    <cellStyle name="60% - 强调文字颜色 6 2" xfId="217"/>
    <cellStyle name="60% - 强调文字颜色 6 2 2" xfId="218"/>
    <cellStyle name="60% - 强调文字颜色 6 2 2 2" xfId="219"/>
    <cellStyle name="60% - 强调文字颜色 6 2 2 2 2" xfId="220"/>
    <cellStyle name="60% - 强调文字颜色 6 2 2 2 3" xfId="221"/>
    <cellStyle name="60% - 强调文字颜色 6 2 3" xfId="222"/>
    <cellStyle name="60% - 强调文字颜色 6 2 3 2" xfId="223"/>
    <cellStyle name="60% - 强调文字颜色 6 2 3 3" xfId="224"/>
    <cellStyle name="Normal" xfId="225"/>
    <cellStyle name="Normal 2" xfId="226"/>
    <cellStyle name="Percent" xfId="227"/>
    <cellStyle name="标题" xfId="228"/>
    <cellStyle name="标题 1" xfId="229"/>
    <cellStyle name="标题 1 2" xfId="230"/>
    <cellStyle name="标题 1 2 2" xfId="231"/>
    <cellStyle name="标题 1 2 2 2" xfId="232"/>
    <cellStyle name="标题 1 2 2 2 2" xfId="233"/>
    <cellStyle name="标题 1 2 2 2 3" xfId="234"/>
    <cellStyle name="标题 1 2 3" xfId="235"/>
    <cellStyle name="标题 1 2 3 2" xfId="236"/>
    <cellStyle name="标题 1 2 3 3" xfId="237"/>
    <cellStyle name="标题 2" xfId="238"/>
    <cellStyle name="标题 2 2" xfId="239"/>
    <cellStyle name="标题 2 2 2" xfId="240"/>
    <cellStyle name="标题 2 2 2 2" xfId="241"/>
    <cellStyle name="标题 2 2 2 2 2" xfId="242"/>
    <cellStyle name="标题 2 2 2 2 3" xfId="243"/>
    <cellStyle name="标题 2 2 3" xfId="244"/>
    <cellStyle name="标题 2 2 3 2" xfId="245"/>
    <cellStyle name="标题 2 2 3 3" xfId="246"/>
    <cellStyle name="标题 3" xfId="247"/>
    <cellStyle name="标题 3 2" xfId="248"/>
    <cellStyle name="标题 3 2 2" xfId="249"/>
    <cellStyle name="标题 3 2 2 2" xfId="250"/>
    <cellStyle name="标题 3 2 2 2 2" xfId="251"/>
    <cellStyle name="标题 3 2 2 2 3" xfId="252"/>
    <cellStyle name="标题 3 2 3" xfId="253"/>
    <cellStyle name="标题 3 2 3 2" xfId="254"/>
    <cellStyle name="标题 3 2 3 3" xfId="255"/>
    <cellStyle name="标题 4" xfId="256"/>
    <cellStyle name="标题 4 2" xfId="257"/>
    <cellStyle name="标题 4 2 2" xfId="258"/>
    <cellStyle name="标题 4 2 2 2" xfId="259"/>
    <cellStyle name="标题 4 2 2 2 2" xfId="260"/>
    <cellStyle name="标题 4 2 2 2 3" xfId="261"/>
    <cellStyle name="标题 4 2 3" xfId="262"/>
    <cellStyle name="标题 4 2 3 2" xfId="263"/>
    <cellStyle name="标题 4 2 3 3" xfId="264"/>
    <cellStyle name="标题 5" xfId="265"/>
    <cellStyle name="标题 5 2" xfId="266"/>
    <cellStyle name="标题 5 2 2" xfId="267"/>
    <cellStyle name="标题 5 2 2 2" xfId="268"/>
    <cellStyle name="标题 5 2 2 3" xfId="269"/>
    <cellStyle name="标题 5 3" xfId="270"/>
    <cellStyle name="标题 5 3 2" xfId="271"/>
    <cellStyle name="标题 5 3 3" xfId="272"/>
    <cellStyle name="差" xfId="273"/>
    <cellStyle name="差 2" xfId="274"/>
    <cellStyle name="差 2 2" xfId="275"/>
    <cellStyle name="差 2 2 2" xfId="276"/>
    <cellStyle name="差 2 2 2 2" xfId="277"/>
    <cellStyle name="差 2 2 2 3" xfId="278"/>
    <cellStyle name="差 2 3" xfId="279"/>
    <cellStyle name="差 2 3 2" xfId="280"/>
    <cellStyle name="差 2 3 3" xfId="281"/>
    <cellStyle name="常规 2" xfId="282"/>
    <cellStyle name="常规 2 2" xfId="283"/>
    <cellStyle name="常规 2 2 2" xfId="284"/>
    <cellStyle name="常规 2 2 2 2" xfId="285"/>
    <cellStyle name="常规 2 2 2 2 2" xfId="286"/>
    <cellStyle name="常规 2 2 2 2 3" xfId="287"/>
    <cellStyle name="常规 2 2 3" xfId="288"/>
    <cellStyle name="常规 2 2 3 2" xfId="289"/>
    <cellStyle name="常规 2 2 3 2 2" xfId="290"/>
    <cellStyle name="常规 2 2 3 2 3" xfId="291"/>
    <cellStyle name="常规 2 2 4" xfId="292"/>
    <cellStyle name="常规 2 2 5" xfId="293"/>
    <cellStyle name="常规 2 2 5 2" xfId="294"/>
    <cellStyle name="常规 2 2 5 3" xfId="295"/>
    <cellStyle name="常规 2 2 6" xfId="296"/>
    <cellStyle name="常规 2 3" xfId="297"/>
    <cellStyle name="常规 2 4" xfId="298"/>
    <cellStyle name="常规 2 4 2" xfId="299"/>
    <cellStyle name="常规 2 4 3" xfId="300"/>
    <cellStyle name="常规 2 5" xfId="301"/>
    <cellStyle name="常规 3" xfId="302"/>
    <cellStyle name="常规 3 2" xfId="303"/>
    <cellStyle name="常规 3 2 2" xfId="304"/>
    <cellStyle name="常规 3 2 2 2" xfId="305"/>
    <cellStyle name="常规 3 2 2 2 2" xfId="306"/>
    <cellStyle name="常规 3 2 2 2 3" xfId="307"/>
    <cellStyle name="常规 3 2 3" xfId="308"/>
    <cellStyle name="常规 3 2 3 2" xfId="309"/>
    <cellStyle name="常规 3 2 3 3" xfId="310"/>
    <cellStyle name="常规 3 3" xfId="311"/>
    <cellStyle name="常规 3 3 2" xfId="312"/>
    <cellStyle name="常规 3 3 3" xfId="313"/>
    <cellStyle name="常规 30" xfId="314"/>
    <cellStyle name="常规 4" xfId="315"/>
    <cellStyle name="常规 4 2" xfId="316"/>
    <cellStyle name="常规 4 2 2" xfId="317"/>
    <cellStyle name="常规 4 2 3" xfId="318"/>
    <cellStyle name="常规 4 2 3 2" xfId="319"/>
    <cellStyle name="常规 4 2 3 3" xfId="320"/>
    <cellStyle name="常规 4 2 4" xfId="321"/>
    <cellStyle name="常规 4 3" xfId="322"/>
    <cellStyle name="常规 5" xfId="323"/>
    <cellStyle name="常规 5 2" xfId="324"/>
    <cellStyle name="常规 5 2 2" xfId="325"/>
    <cellStyle name="常规 5 2 3" xfId="326"/>
    <cellStyle name="常规 6" xfId="327"/>
    <cellStyle name="常规 6 2" xfId="328"/>
    <cellStyle name="常规 7" xfId="329"/>
    <cellStyle name="常规 7 2" xfId="330"/>
    <cellStyle name="常规 7 2 2" xfId="331"/>
    <cellStyle name="常规 7 2 3" xfId="332"/>
    <cellStyle name="常规 8" xfId="333"/>
    <cellStyle name="常规 8 2" xfId="334"/>
    <cellStyle name="常规 8 2 2" xfId="335"/>
    <cellStyle name="常规 8 2 3" xfId="336"/>
    <cellStyle name="常规_Sheet1" xfId="337"/>
    <cellStyle name="常规_Sheet1 2" xfId="338"/>
    <cellStyle name="Hyperlink" xfId="339"/>
    <cellStyle name="好" xfId="340"/>
    <cellStyle name="好 2" xfId="341"/>
    <cellStyle name="好 2 2" xfId="342"/>
    <cellStyle name="好 2 2 2" xfId="343"/>
    <cellStyle name="好 2 2 2 2" xfId="344"/>
    <cellStyle name="好 2 2 2 3" xfId="345"/>
    <cellStyle name="好 2 3" xfId="346"/>
    <cellStyle name="好 2 3 2" xfId="347"/>
    <cellStyle name="好 2 3 3" xfId="348"/>
    <cellStyle name="汇总" xfId="349"/>
    <cellStyle name="汇总 2" xfId="350"/>
    <cellStyle name="汇总 2 2" xfId="351"/>
    <cellStyle name="汇总 2 2 2" xfId="352"/>
    <cellStyle name="汇总 2 2 2 2" xfId="353"/>
    <cellStyle name="汇总 2 2 2 3" xfId="354"/>
    <cellStyle name="汇总 2 3" xfId="355"/>
    <cellStyle name="汇总 2 3 2" xfId="356"/>
    <cellStyle name="汇总 2 3 3" xfId="357"/>
    <cellStyle name="Currency" xfId="358"/>
    <cellStyle name="Currency [0]" xfId="359"/>
    <cellStyle name="计算" xfId="360"/>
    <cellStyle name="计算 2" xfId="361"/>
    <cellStyle name="计算 2 2" xfId="362"/>
    <cellStyle name="计算 2 2 2" xfId="363"/>
    <cellStyle name="计算 2 2 2 2" xfId="364"/>
    <cellStyle name="计算 2 2 2 3" xfId="365"/>
    <cellStyle name="计算 2 3" xfId="366"/>
    <cellStyle name="计算 2 3 2" xfId="367"/>
    <cellStyle name="计算 2 3 3" xfId="368"/>
    <cellStyle name="检查单元格" xfId="369"/>
    <cellStyle name="检查单元格 2" xfId="370"/>
    <cellStyle name="检查单元格 2 2" xfId="371"/>
    <cellStyle name="检查单元格 2 2 2" xfId="372"/>
    <cellStyle name="检查单元格 2 2 2 2" xfId="373"/>
    <cellStyle name="检查单元格 2 2 2 3" xfId="374"/>
    <cellStyle name="检查单元格 2 3" xfId="375"/>
    <cellStyle name="检查单元格 2 3 2" xfId="376"/>
    <cellStyle name="检查单元格 2 3 3" xfId="377"/>
    <cellStyle name="解释性文本" xfId="378"/>
    <cellStyle name="解释性文本 2" xfId="379"/>
    <cellStyle name="解释性文本 2 2" xfId="380"/>
    <cellStyle name="解释性文本 2 2 2" xfId="381"/>
    <cellStyle name="解释性文本 2 2 2 2" xfId="382"/>
    <cellStyle name="解释性文本 2 2 2 3" xfId="383"/>
    <cellStyle name="解释性文本 2 3" xfId="384"/>
    <cellStyle name="解释性文本 2 3 2" xfId="385"/>
    <cellStyle name="解释性文本 2 3 3" xfId="386"/>
    <cellStyle name="警告文本" xfId="387"/>
    <cellStyle name="警告文本 2" xfId="388"/>
    <cellStyle name="警告文本 2 2" xfId="389"/>
    <cellStyle name="警告文本 2 2 2" xfId="390"/>
    <cellStyle name="警告文本 2 2 2 2" xfId="391"/>
    <cellStyle name="警告文本 2 2 2 3" xfId="392"/>
    <cellStyle name="警告文本 2 3" xfId="393"/>
    <cellStyle name="警告文本 2 3 2" xfId="394"/>
    <cellStyle name="警告文本 2 3 3" xfId="395"/>
    <cellStyle name="链接单元格" xfId="396"/>
    <cellStyle name="链接单元格 2" xfId="397"/>
    <cellStyle name="链接单元格 2 2" xfId="398"/>
    <cellStyle name="链接单元格 2 2 2" xfId="399"/>
    <cellStyle name="链接单元格 2 2 2 2" xfId="400"/>
    <cellStyle name="链接单元格 2 2 2 3" xfId="401"/>
    <cellStyle name="链接单元格 2 3" xfId="402"/>
    <cellStyle name="链接单元格 2 3 2" xfId="403"/>
    <cellStyle name="链接单元格 2 3 3" xfId="404"/>
    <cellStyle name="Comma" xfId="405"/>
    <cellStyle name="千位分隔 2" xfId="406"/>
    <cellStyle name="千位分隔 2 2" xfId="407"/>
    <cellStyle name="千位分隔 2 2 2" xfId="408"/>
    <cellStyle name="千位分隔 2 2 3" xfId="409"/>
    <cellStyle name="千位分隔 2 2 3 2" xfId="410"/>
    <cellStyle name="千位分隔 2 2 3 3" xfId="411"/>
    <cellStyle name="千位分隔 2 2 4" xfId="412"/>
    <cellStyle name="千位分隔 2 3" xfId="413"/>
    <cellStyle name="千位分隔 2 4" xfId="414"/>
    <cellStyle name="千位分隔 2 4 2" xfId="415"/>
    <cellStyle name="千位分隔 2 4 3" xfId="416"/>
    <cellStyle name="千位分隔 2 5" xfId="417"/>
    <cellStyle name="千位分隔 3" xfId="418"/>
    <cellStyle name="千位分隔 3 2" xfId="419"/>
    <cellStyle name="千位分隔 3 2 2" xfId="420"/>
    <cellStyle name="千位分隔 3 2 2 2" xfId="421"/>
    <cellStyle name="千位分隔 3 2 2 3" xfId="422"/>
    <cellStyle name="千位分隔 3 3" xfId="423"/>
    <cellStyle name="千位分隔 3 3 2" xfId="424"/>
    <cellStyle name="千位分隔 3 3 3" xfId="425"/>
    <cellStyle name="千位分隔 4" xfId="426"/>
    <cellStyle name="千位分隔 4 2" xfId="427"/>
    <cellStyle name="千位分隔 4 2 2" xfId="428"/>
    <cellStyle name="千位分隔 4 2 3" xfId="429"/>
    <cellStyle name="千位分隔 4 2 3 2" xfId="430"/>
    <cellStyle name="千位分隔 4 2 3 3" xfId="431"/>
    <cellStyle name="千位分隔 4 2 4" xfId="432"/>
    <cellStyle name="千位分隔 4 3" xfId="433"/>
    <cellStyle name="千位分隔 4 4" xfId="434"/>
    <cellStyle name="千位分隔 4 4 2" xfId="435"/>
    <cellStyle name="千位分隔 4 4 3" xfId="436"/>
    <cellStyle name="千位分隔 4 5" xfId="437"/>
    <cellStyle name="千位分隔 5" xfId="438"/>
    <cellStyle name="千位分隔 5 2" xfId="439"/>
    <cellStyle name="Comma [0]" xfId="440"/>
    <cellStyle name="强调文字颜色 1" xfId="441"/>
    <cellStyle name="强调文字颜色 1 2" xfId="442"/>
    <cellStyle name="强调文字颜色 1 2 2" xfId="443"/>
    <cellStyle name="强调文字颜色 1 2 2 2" xfId="444"/>
    <cellStyle name="强调文字颜色 1 2 2 2 2" xfId="445"/>
    <cellStyle name="强调文字颜色 1 2 2 2 3" xfId="446"/>
    <cellStyle name="强调文字颜色 1 2 3" xfId="447"/>
    <cellStyle name="强调文字颜色 1 2 3 2" xfId="448"/>
    <cellStyle name="强调文字颜色 1 2 3 3" xfId="449"/>
    <cellStyle name="强调文字颜色 2" xfId="450"/>
    <cellStyle name="强调文字颜色 2 2" xfId="451"/>
    <cellStyle name="强调文字颜色 2 2 2" xfId="452"/>
    <cellStyle name="强调文字颜色 2 2 2 2" xfId="453"/>
    <cellStyle name="强调文字颜色 2 2 2 2 2" xfId="454"/>
    <cellStyle name="强调文字颜色 2 2 2 2 3" xfId="455"/>
    <cellStyle name="强调文字颜色 2 2 3" xfId="456"/>
    <cellStyle name="强调文字颜色 2 2 3 2" xfId="457"/>
    <cellStyle name="强调文字颜色 2 2 3 3" xfId="458"/>
    <cellStyle name="强调文字颜色 3" xfId="459"/>
    <cellStyle name="强调文字颜色 3 2" xfId="460"/>
    <cellStyle name="强调文字颜色 3 2 2" xfId="461"/>
    <cellStyle name="强调文字颜色 3 2 2 2" xfId="462"/>
    <cellStyle name="强调文字颜色 3 2 2 2 2" xfId="463"/>
    <cellStyle name="强调文字颜色 3 2 2 2 3" xfId="464"/>
    <cellStyle name="强调文字颜色 3 2 3" xfId="465"/>
    <cellStyle name="强调文字颜色 3 2 3 2" xfId="466"/>
    <cellStyle name="强调文字颜色 3 2 3 3" xfId="467"/>
    <cellStyle name="强调文字颜色 4" xfId="468"/>
    <cellStyle name="强调文字颜色 4 2" xfId="469"/>
    <cellStyle name="强调文字颜色 4 2 2" xfId="470"/>
    <cellStyle name="强调文字颜色 4 2 2 2" xfId="471"/>
    <cellStyle name="强调文字颜色 4 2 2 2 2" xfId="472"/>
    <cellStyle name="强调文字颜色 4 2 2 2 3" xfId="473"/>
    <cellStyle name="强调文字颜色 4 2 3" xfId="474"/>
    <cellStyle name="强调文字颜色 4 2 3 2" xfId="475"/>
    <cellStyle name="强调文字颜色 4 2 3 3" xfId="476"/>
    <cellStyle name="强调文字颜色 5" xfId="477"/>
    <cellStyle name="强调文字颜色 5 2" xfId="478"/>
    <cellStyle name="强调文字颜色 5 2 2" xfId="479"/>
    <cellStyle name="强调文字颜色 5 2 2 2" xfId="480"/>
    <cellStyle name="强调文字颜色 5 2 2 2 2" xfId="481"/>
    <cellStyle name="强调文字颜色 5 2 2 2 3" xfId="482"/>
    <cellStyle name="强调文字颜色 5 2 3" xfId="483"/>
    <cellStyle name="强调文字颜色 5 2 3 2" xfId="484"/>
    <cellStyle name="强调文字颜色 5 2 3 3" xfId="485"/>
    <cellStyle name="强调文字颜色 6" xfId="486"/>
    <cellStyle name="强调文字颜色 6 2" xfId="487"/>
    <cellStyle name="强调文字颜色 6 2 2" xfId="488"/>
    <cellStyle name="强调文字颜色 6 2 2 2" xfId="489"/>
    <cellStyle name="强调文字颜色 6 2 2 2 2" xfId="490"/>
    <cellStyle name="强调文字颜色 6 2 2 2 3" xfId="491"/>
    <cellStyle name="强调文字颜色 6 2 3" xfId="492"/>
    <cellStyle name="强调文字颜色 6 2 3 2" xfId="493"/>
    <cellStyle name="强调文字颜色 6 2 3 3" xfId="494"/>
    <cellStyle name="适中" xfId="495"/>
    <cellStyle name="适中 2" xfId="496"/>
    <cellStyle name="适中 2 2" xfId="497"/>
    <cellStyle name="适中 2 2 2" xfId="498"/>
    <cellStyle name="适中 2 2 2 2" xfId="499"/>
    <cellStyle name="适中 2 2 2 3" xfId="500"/>
    <cellStyle name="适中 2 3" xfId="501"/>
    <cellStyle name="适中 2 3 2" xfId="502"/>
    <cellStyle name="适中 2 3 3" xfId="503"/>
    <cellStyle name="输出" xfId="504"/>
    <cellStyle name="输出 2" xfId="505"/>
    <cellStyle name="输出 2 2" xfId="506"/>
    <cellStyle name="输出 2 2 2" xfId="507"/>
    <cellStyle name="输出 2 2 2 2" xfId="508"/>
    <cellStyle name="输出 2 2 2 3" xfId="509"/>
    <cellStyle name="输出 2 3" xfId="510"/>
    <cellStyle name="输出 2 3 2" xfId="511"/>
    <cellStyle name="输出 2 3 3" xfId="512"/>
    <cellStyle name="输入" xfId="513"/>
    <cellStyle name="输入 2" xfId="514"/>
    <cellStyle name="输入 2 2" xfId="515"/>
    <cellStyle name="输入 2 2 2" xfId="516"/>
    <cellStyle name="输入 2 2 2 2" xfId="517"/>
    <cellStyle name="输入 2 2 2 3" xfId="518"/>
    <cellStyle name="输入 2 3" xfId="519"/>
    <cellStyle name="输入 2 3 2" xfId="520"/>
    <cellStyle name="输入 2 3 3" xfId="521"/>
    <cellStyle name="Followed Hyperlink" xfId="522"/>
    <cellStyle name="注释" xfId="523"/>
    <cellStyle name="注释 2" xfId="524"/>
    <cellStyle name="注释 2 2" xfId="525"/>
    <cellStyle name="注释 2 2 2" xfId="526"/>
    <cellStyle name="注释 2 2 3" xfId="527"/>
    <cellStyle name="注释 2 2 3 2" xfId="528"/>
    <cellStyle name="注释 2 2 3 3" xfId="529"/>
    <cellStyle name="注释 2 2 4" xfId="530"/>
    <cellStyle name="注释 2 3" xfId="531"/>
    <cellStyle name="注释 2 4" xfId="532"/>
    <cellStyle name="注释 2 4 2" xfId="533"/>
    <cellStyle name="注释 2 4 3" xfId="534"/>
    <cellStyle name="注释 2 5" xfId="5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11.28125" style="49" customWidth="1"/>
    <col min="2" max="10" width="9.00390625" style="50" customWidth="1"/>
    <col min="11" max="12" width="9.00390625" style="51" customWidth="1"/>
    <col min="13" max="14" width="9.00390625" style="50" customWidth="1"/>
    <col min="15" max="15" width="9.00390625" style="51" customWidth="1"/>
    <col min="16" max="16" width="9.00390625" style="50" customWidth="1"/>
    <col min="17" max="16384" width="9.00390625" style="49" customWidth="1"/>
  </cols>
  <sheetData>
    <row r="1" spans="1:16" ht="43.5" customHeight="1">
      <c r="A1" s="84" t="s">
        <v>166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45" customFormat="1" ht="30" customHeight="1">
      <c r="A2" s="87" t="s">
        <v>2</v>
      </c>
      <c r="B2" s="82" t="s">
        <v>4</v>
      </c>
      <c r="C2" s="82" t="s">
        <v>5</v>
      </c>
      <c r="D2" s="82" t="s">
        <v>6</v>
      </c>
      <c r="E2" s="82" t="s">
        <v>7</v>
      </c>
      <c r="F2" s="82" t="s">
        <v>8</v>
      </c>
      <c r="G2" s="85" t="s">
        <v>163</v>
      </c>
      <c r="H2" s="85"/>
      <c r="I2" s="85"/>
      <c r="J2" s="85"/>
      <c r="K2" s="85"/>
      <c r="L2" s="86"/>
      <c r="M2" s="89" t="s">
        <v>161</v>
      </c>
      <c r="N2" s="90"/>
      <c r="O2" s="91"/>
      <c r="P2" s="82" t="s">
        <v>11</v>
      </c>
    </row>
    <row r="3" spans="1:16" s="45" customFormat="1" ht="62.25" customHeight="1">
      <c r="A3" s="88"/>
      <c r="B3" s="83"/>
      <c r="C3" s="83"/>
      <c r="D3" s="83"/>
      <c r="E3" s="83"/>
      <c r="F3" s="83"/>
      <c r="G3" s="55" t="s">
        <v>12</v>
      </c>
      <c r="H3" s="55" t="s">
        <v>13</v>
      </c>
      <c r="I3" s="55" t="s">
        <v>14</v>
      </c>
      <c r="J3" s="55" t="s">
        <v>15</v>
      </c>
      <c r="K3" s="56" t="s">
        <v>16</v>
      </c>
      <c r="L3" s="56" t="s">
        <v>17</v>
      </c>
      <c r="M3" s="25" t="s">
        <v>19</v>
      </c>
      <c r="N3" s="25" t="s">
        <v>21</v>
      </c>
      <c r="O3" s="74" t="s">
        <v>23</v>
      </c>
      <c r="P3" s="83"/>
    </row>
    <row r="4" spans="1:16" s="2" customFormat="1" ht="22.5" customHeight="1">
      <c r="A4" s="54">
        <v>2016002</v>
      </c>
      <c r="B4" s="52">
        <v>14.71</v>
      </c>
      <c r="C4" s="75">
        <v>80</v>
      </c>
      <c r="D4" s="52">
        <f aca="true" t="shared" si="0" ref="D4:D35">C4*0.2</f>
        <v>16</v>
      </c>
      <c r="E4" s="52">
        <v>72.4</v>
      </c>
      <c r="F4" s="52">
        <f aca="true" t="shared" si="1" ref="F4:F35">E4*0.3</f>
        <v>21.720000000000002</v>
      </c>
      <c r="G4" s="52">
        <v>85</v>
      </c>
      <c r="H4" s="52">
        <v>90</v>
      </c>
      <c r="I4" s="52">
        <v>90</v>
      </c>
      <c r="J4" s="52">
        <f aca="true" t="shared" si="2" ref="J4:J35">G4+H4+I4</f>
        <v>265</v>
      </c>
      <c r="K4" s="57">
        <f aca="true" t="shared" si="3" ref="K4:K35">J4/3</f>
        <v>88.33333333333333</v>
      </c>
      <c r="L4" s="57">
        <f aca="true" t="shared" si="4" ref="L4:L35">K4*0.15</f>
        <v>13.249999999999998</v>
      </c>
      <c r="M4" s="52">
        <v>8.1</v>
      </c>
      <c r="N4" s="28">
        <v>8.125</v>
      </c>
      <c r="O4" s="57">
        <f aca="true" t="shared" si="5" ref="O4:O35">M4+N4</f>
        <v>16.225</v>
      </c>
      <c r="P4" s="57">
        <f aca="true" t="shared" si="6" ref="P4:P35">B4+D4+F4+L4+O4</f>
        <v>81.905</v>
      </c>
    </row>
    <row r="5" spans="1:16" s="2" customFormat="1" ht="22.5" customHeight="1">
      <c r="A5" s="53">
        <v>2016004</v>
      </c>
      <c r="B5" s="52">
        <v>14.67</v>
      </c>
      <c r="C5" s="12">
        <v>70</v>
      </c>
      <c r="D5" s="52">
        <f t="shared" si="0"/>
        <v>14</v>
      </c>
      <c r="E5" s="52">
        <v>81.6</v>
      </c>
      <c r="F5" s="52">
        <f t="shared" si="1"/>
        <v>24.479999999999997</v>
      </c>
      <c r="G5" s="52">
        <v>90</v>
      </c>
      <c r="H5" s="52">
        <v>95</v>
      </c>
      <c r="I5" s="52">
        <v>95</v>
      </c>
      <c r="J5" s="52">
        <f t="shared" si="2"/>
        <v>280</v>
      </c>
      <c r="K5" s="57">
        <f t="shared" si="3"/>
        <v>93.33333333333333</v>
      </c>
      <c r="L5" s="57">
        <f t="shared" si="4"/>
        <v>13.999999999999998</v>
      </c>
      <c r="M5" s="52">
        <v>7.9</v>
      </c>
      <c r="N5" s="28">
        <v>7.75</v>
      </c>
      <c r="O5" s="57">
        <f t="shared" si="5"/>
        <v>15.65</v>
      </c>
      <c r="P5" s="57">
        <f t="shared" si="6"/>
        <v>82.8</v>
      </c>
    </row>
    <row r="6" spans="1:16" s="2" customFormat="1" ht="22.5" customHeight="1">
      <c r="A6" s="53">
        <v>2016005</v>
      </c>
      <c r="B6" s="52">
        <v>14.88</v>
      </c>
      <c r="C6" s="12">
        <v>71</v>
      </c>
      <c r="D6" s="52">
        <f t="shared" si="0"/>
        <v>14.200000000000001</v>
      </c>
      <c r="E6" s="52">
        <v>71.4</v>
      </c>
      <c r="F6" s="52">
        <f t="shared" si="1"/>
        <v>21.42</v>
      </c>
      <c r="G6" s="52">
        <v>85</v>
      </c>
      <c r="H6" s="52">
        <v>90</v>
      </c>
      <c r="I6" s="52">
        <v>85</v>
      </c>
      <c r="J6" s="52">
        <f t="shared" si="2"/>
        <v>260</v>
      </c>
      <c r="K6" s="57">
        <f t="shared" si="3"/>
        <v>86.66666666666667</v>
      </c>
      <c r="L6" s="57">
        <f t="shared" si="4"/>
        <v>13</v>
      </c>
      <c r="M6" s="52">
        <v>8.5</v>
      </c>
      <c r="N6" s="28">
        <v>8.15</v>
      </c>
      <c r="O6" s="57">
        <f t="shared" si="5"/>
        <v>16.65</v>
      </c>
      <c r="P6" s="57">
        <f t="shared" si="6"/>
        <v>80.15</v>
      </c>
    </row>
    <row r="7" spans="1:16" s="2" customFormat="1" ht="22.5" customHeight="1">
      <c r="A7" s="54">
        <v>2016006</v>
      </c>
      <c r="B7" s="52">
        <v>14.9</v>
      </c>
      <c r="C7" s="12">
        <v>81</v>
      </c>
      <c r="D7" s="52">
        <f t="shared" si="0"/>
        <v>16.2</v>
      </c>
      <c r="E7" s="52">
        <v>78.2</v>
      </c>
      <c r="F7" s="52">
        <f t="shared" si="1"/>
        <v>23.46</v>
      </c>
      <c r="G7" s="52">
        <v>85</v>
      </c>
      <c r="H7" s="52">
        <v>90</v>
      </c>
      <c r="I7" s="52">
        <v>90</v>
      </c>
      <c r="J7" s="52">
        <f t="shared" si="2"/>
        <v>265</v>
      </c>
      <c r="K7" s="57">
        <f t="shared" si="3"/>
        <v>88.33333333333333</v>
      </c>
      <c r="L7" s="57">
        <f t="shared" si="4"/>
        <v>13.249999999999998</v>
      </c>
      <c r="M7" s="52">
        <v>9</v>
      </c>
      <c r="N7" s="28">
        <v>8.6875</v>
      </c>
      <c r="O7" s="57">
        <f t="shared" si="5"/>
        <v>17.6875</v>
      </c>
      <c r="P7" s="57">
        <f t="shared" si="6"/>
        <v>85.4975</v>
      </c>
    </row>
    <row r="8" spans="1:16" s="2" customFormat="1" ht="22.5" customHeight="1">
      <c r="A8" s="54">
        <v>2016007</v>
      </c>
      <c r="B8" s="52">
        <v>14.38</v>
      </c>
      <c r="C8" s="12">
        <v>75</v>
      </c>
      <c r="D8" s="52">
        <f t="shared" si="0"/>
        <v>15</v>
      </c>
      <c r="E8" s="52">
        <v>74.8</v>
      </c>
      <c r="F8" s="52">
        <f t="shared" si="1"/>
        <v>22.439999999999998</v>
      </c>
      <c r="G8" s="52">
        <v>85</v>
      </c>
      <c r="H8" s="52">
        <v>90</v>
      </c>
      <c r="I8" s="52">
        <v>90</v>
      </c>
      <c r="J8" s="52">
        <f t="shared" si="2"/>
        <v>265</v>
      </c>
      <c r="K8" s="57">
        <f t="shared" si="3"/>
        <v>88.33333333333333</v>
      </c>
      <c r="L8" s="57">
        <f t="shared" si="4"/>
        <v>13.249999999999998</v>
      </c>
      <c r="M8" s="52">
        <v>7</v>
      </c>
      <c r="N8" s="28">
        <v>7.425</v>
      </c>
      <c r="O8" s="57">
        <f t="shared" si="5"/>
        <v>14.425</v>
      </c>
      <c r="P8" s="57">
        <f t="shared" si="6"/>
        <v>79.49499999999999</v>
      </c>
    </row>
    <row r="9" spans="1:16" s="2" customFormat="1" ht="22.5" customHeight="1">
      <c r="A9" s="53">
        <v>2016008</v>
      </c>
      <c r="B9" s="52">
        <v>13.92</v>
      </c>
      <c r="C9" s="12">
        <v>67</v>
      </c>
      <c r="D9" s="52">
        <f t="shared" si="0"/>
        <v>13.4</v>
      </c>
      <c r="E9" s="52">
        <v>66.2</v>
      </c>
      <c r="F9" s="52">
        <f t="shared" si="1"/>
        <v>19.86</v>
      </c>
      <c r="G9" s="52">
        <v>85</v>
      </c>
      <c r="H9" s="52">
        <v>95</v>
      </c>
      <c r="I9" s="52">
        <v>85</v>
      </c>
      <c r="J9" s="52">
        <f t="shared" si="2"/>
        <v>265</v>
      </c>
      <c r="K9" s="57">
        <f t="shared" si="3"/>
        <v>88.33333333333333</v>
      </c>
      <c r="L9" s="57">
        <f t="shared" si="4"/>
        <v>13.249999999999998</v>
      </c>
      <c r="M9" s="52">
        <v>7.7</v>
      </c>
      <c r="N9" s="28">
        <v>7.4875</v>
      </c>
      <c r="O9" s="57">
        <f t="shared" si="5"/>
        <v>15.1875</v>
      </c>
      <c r="P9" s="57">
        <f t="shared" si="6"/>
        <v>75.6175</v>
      </c>
    </row>
    <row r="10" spans="1:16" s="2" customFormat="1" ht="22.5" customHeight="1">
      <c r="A10" s="53">
        <v>2016010</v>
      </c>
      <c r="B10" s="52">
        <v>14.91</v>
      </c>
      <c r="C10" s="12">
        <v>80</v>
      </c>
      <c r="D10" s="52">
        <f t="shared" si="0"/>
        <v>16</v>
      </c>
      <c r="E10" s="52">
        <v>79.2</v>
      </c>
      <c r="F10" s="52">
        <f t="shared" si="1"/>
        <v>23.76</v>
      </c>
      <c r="G10" s="52">
        <v>85</v>
      </c>
      <c r="H10" s="52">
        <v>95</v>
      </c>
      <c r="I10" s="52">
        <v>95</v>
      </c>
      <c r="J10" s="52">
        <f t="shared" si="2"/>
        <v>275</v>
      </c>
      <c r="K10" s="57">
        <f t="shared" si="3"/>
        <v>91.66666666666667</v>
      </c>
      <c r="L10" s="57">
        <f t="shared" si="4"/>
        <v>13.75</v>
      </c>
      <c r="M10" s="52">
        <v>8.5</v>
      </c>
      <c r="N10" s="28">
        <v>8.1</v>
      </c>
      <c r="O10" s="57">
        <f t="shared" si="5"/>
        <v>16.6</v>
      </c>
      <c r="P10" s="57">
        <f t="shared" si="6"/>
        <v>85.02000000000001</v>
      </c>
    </row>
    <row r="11" spans="1:16" s="2" customFormat="1" ht="22.5" customHeight="1">
      <c r="A11" s="53">
        <v>2016011</v>
      </c>
      <c r="B11" s="52">
        <v>14.86</v>
      </c>
      <c r="C11" s="12">
        <v>78</v>
      </c>
      <c r="D11" s="52">
        <f t="shared" si="0"/>
        <v>15.600000000000001</v>
      </c>
      <c r="E11" s="52">
        <v>78.6</v>
      </c>
      <c r="F11" s="52">
        <f t="shared" si="1"/>
        <v>23.58</v>
      </c>
      <c r="G11" s="52">
        <v>85</v>
      </c>
      <c r="H11" s="52">
        <v>90</v>
      </c>
      <c r="I11" s="52">
        <v>85</v>
      </c>
      <c r="J11" s="52">
        <f t="shared" si="2"/>
        <v>260</v>
      </c>
      <c r="K11" s="57">
        <f t="shared" si="3"/>
        <v>86.66666666666667</v>
      </c>
      <c r="L11" s="57">
        <f t="shared" si="4"/>
        <v>13</v>
      </c>
      <c r="M11" s="52">
        <v>9.4</v>
      </c>
      <c r="N11" s="28">
        <v>9.3125</v>
      </c>
      <c r="O11" s="57">
        <f t="shared" si="5"/>
        <v>18.7125</v>
      </c>
      <c r="P11" s="57">
        <f t="shared" si="6"/>
        <v>85.7525</v>
      </c>
    </row>
    <row r="12" spans="1:16" s="2" customFormat="1" ht="22.5" customHeight="1">
      <c r="A12" s="53">
        <v>2016012</v>
      </c>
      <c r="B12" s="52">
        <v>14.26</v>
      </c>
      <c r="C12" s="12">
        <v>77</v>
      </c>
      <c r="D12" s="52">
        <f t="shared" si="0"/>
        <v>15.4</v>
      </c>
      <c r="E12" s="52">
        <v>80.4</v>
      </c>
      <c r="F12" s="52">
        <f t="shared" si="1"/>
        <v>24.12</v>
      </c>
      <c r="G12" s="52">
        <v>85</v>
      </c>
      <c r="H12" s="52">
        <v>95</v>
      </c>
      <c r="I12" s="52">
        <v>85</v>
      </c>
      <c r="J12" s="52">
        <f t="shared" si="2"/>
        <v>265</v>
      </c>
      <c r="K12" s="57">
        <f t="shared" si="3"/>
        <v>88.33333333333333</v>
      </c>
      <c r="L12" s="57">
        <f t="shared" si="4"/>
        <v>13.249999999999998</v>
      </c>
      <c r="M12" s="52">
        <v>7.8</v>
      </c>
      <c r="N12" s="28">
        <v>7.6125</v>
      </c>
      <c r="O12" s="57">
        <f t="shared" si="5"/>
        <v>15.4125</v>
      </c>
      <c r="P12" s="57">
        <f t="shared" si="6"/>
        <v>82.4425</v>
      </c>
    </row>
    <row r="13" spans="1:16" s="2" customFormat="1" ht="22.5" customHeight="1">
      <c r="A13" s="53">
        <v>2016013</v>
      </c>
      <c r="B13" s="52">
        <v>14.19</v>
      </c>
      <c r="C13" s="12">
        <v>83</v>
      </c>
      <c r="D13" s="52">
        <f t="shared" si="0"/>
        <v>16.6</v>
      </c>
      <c r="E13" s="52">
        <v>78</v>
      </c>
      <c r="F13" s="52">
        <f t="shared" si="1"/>
        <v>23.4</v>
      </c>
      <c r="G13" s="52">
        <v>100</v>
      </c>
      <c r="H13" s="52">
        <v>100</v>
      </c>
      <c r="I13" s="52">
        <v>100</v>
      </c>
      <c r="J13" s="52">
        <f t="shared" si="2"/>
        <v>300</v>
      </c>
      <c r="K13" s="57">
        <f t="shared" si="3"/>
        <v>100</v>
      </c>
      <c r="L13" s="57">
        <f t="shared" si="4"/>
        <v>15</v>
      </c>
      <c r="M13" s="52">
        <v>8.3</v>
      </c>
      <c r="N13" s="28">
        <v>8.15</v>
      </c>
      <c r="O13" s="57">
        <f t="shared" si="5"/>
        <v>16.450000000000003</v>
      </c>
      <c r="P13" s="57">
        <f t="shared" si="6"/>
        <v>85.64</v>
      </c>
    </row>
    <row r="14" spans="1:16" s="2" customFormat="1" ht="22.5" customHeight="1">
      <c r="A14" s="54">
        <v>2016014</v>
      </c>
      <c r="B14" s="52">
        <v>14.93</v>
      </c>
      <c r="C14" s="12">
        <v>73</v>
      </c>
      <c r="D14" s="52">
        <f t="shared" si="0"/>
        <v>14.600000000000001</v>
      </c>
      <c r="E14" s="52">
        <v>71</v>
      </c>
      <c r="F14" s="52">
        <f t="shared" si="1"/>
        <v>21.3</v>
      </c>
      <c r="G14" s="52">
        <v>85</v>
      </c>
      <c r="H14" s="52">
        <v>90</v>
      </c>
      <c r="I14" s="52">
        <v>90</v>
      </c>
      <c r="J14" s="52">
        <f t="shared" si="2"/>
        <v>265</v>
      </c>
      <c r="K14" s="57">
        <f t="shared" si="3"/>
        <v>88.33333333333333</v>
      </c>
      <c r="L14" s="57">
        <f t="shared" si="4"/>
        <v>13.249999999999998</v>
      </c>
      <c r="M14" s="52">
        <v>8.2</v>
      </c>
      <c r="N14" s="28">
        <v>8.212499999999999</v>
      </c>
      <c r="O14" s="57">
        <f t="shared" si="5"/>
        <v>16.412499999999998</v>
      </c>
      <c r="P14" s="57">
        <f t="shared" si="6"/>
        <v>80.49249999999999</v>
      </c>
    </row>
    <row r="15" spans="1:16" s="2" customFormat="1" ht="22.5" customHeight="1">
      <c r="A15" s="53">
        <v>2016015</v>
      </c>
      <c r="B15" s="52">
        <v>14.97</v>
      </c>
      <c r="C15" s="12">
        <v>73</v>
      </c>
      <c r="D15" s="52">
        <f t="shared" si="0"/>
        <v>14.600000000000001</v>
      </c>
      <c r="E15" s="52">
        <v>68</v>
      </c>
      <c r="F15" s="52">
        <f t="shared" si="1"/>
        <v>20.4</v>
      </c>
      <c r="G15" s="52">
        <v>85</v>
      </c>
      <c r="H15" s="52">
        <v>90</v>
      </c>
      <c r="I15" s="52">
        <v>85</v>
      </c>
      <c r="J15" s="52">
        <f t="shared" si="2"/>
        <v>260</v>
      </c>
      <c r="K15" s="57">
        <f t="shared" si="3"/>
        <v>86.66666666666667</v>
      </c>
      <c r="L15" s="57">
        <f t="shared" si="4"/>
        <v>13</v>
      </c>
      <c r="M15" s="52">
        <v>8</v>
      </c>
      <c r="N15" s="28">
        <v>7.975</v>
      </c>
      <c r="O15" s="57">
        <f t="shared" si="5"/>
        <v>15.975</v>
      </c>
      <c r="P15" s="57">
        <f t="shared" si="6"/>
        <v>78.945</v>
      </c>
    </row>
    <row r="16" spans="1:16" s="2" customFormat="1" ht="22.5" customHeight="1">
      <c r="A16" s="53">
        <v>2016016</v>
      </c>
      <c r="B16" s="52">
        <v>15</v>
      </c>
      <c r="C16" s="12">
        <v>87</v>
      </c>
      <c r="D16" s="52">
        <f t="shared" si="0"/>
        <v>17.400000000000002</v>
      </c>
      <c r="E16" s="52">
        <v>82.2</v>
      </c>
      <c r="F16" s="52">
        <f t="shared" si="1"/>
        <v>24.66</v>
      </c>
      <c r="G16" s="52">
        <v>90</v>
      </c>
      <c r="H16" s="52">
        <v>85</v>
      </c>
      <c r="I16" s="52">
        <v>90</v>
      </c>
      <c r="J16" s="52">
        <f t="shared" si="2"/>
        <v>265</v>
      </c>
      <c r="K16" s="57">
        <f t="shared" si="3"/>
        <v>88.33333333333333</v>
      </c>
      <c r="L16" s="57">
        <f t="shared" si="4"/>
        <v>13.249999999999998</v>
      </c>
      <c r="M16" s="52">
        <v>8.5</v>
      </c>
      <c r="N16" s="28">
        <v>8.2375</v>
      </c>
      <c r="O16" s="57">
        <f t="shared" si="5"/>
        <v>16.7375</v>
      </c>
      <c r="P16" s="57">
        <f t="shared" si="6"/>
        <v>87.0475</v>
      </c>
    </row>
    <row r="17" spans="1:16" s="2" customFormat="1" ht="22.5" customHeight="1">
      <c r="A17" s="53">
        <v>2016017</v>
      </c>
      <c r="B17" s="52">
        <v>14.9</v>
      </c>
      <c r="C17" s="12">
        <v>83</v>
      </c>
      <c r="D17" s="52">
        <f t="shared" si="0"/>
        <v>16.6</v>
      </c>
      <c r="E17" s="52">
        <v>80.4</v>
      </c>
      <c r="F17" s="52">
        <f t="shared" si="1"/>
        <v>24.12</v>
      </c>
      <c r="G17" s="52">
        <v>95</v>
      </c>
      <c r="H17" s="52">
        <v>90</v>
      </c>
      <c r="I17" s="52">
        <v>95</v>
      </c>
      <c r="J17" s="52">
        <f t="shared" si="2"/>
        <v>280</v>
      </c>
      <c r="K17" s="57">
        <f t="shared" si="3"/>
        <v>93.33333333333333</v>
      </c>
      <c r="L17" s="57">
        <f t="shared" si="4"/>
        <v>13.999999999999998</v>
      </c>
      <c r="M17" s="52">
        <v>8.2</v>
      </c>
      <c r="N17" s="28">
        <v>8.05</v>
      </c>
      <c r="O17" s="57">
        <f t="shared" si="5"/>
        <v>16.25</v>
      </c>
      <c r="P17" s="57">
        <f t="shared" si="6"/>
        <v>85.87</v>
      </c>
    </row>
    <row r="18" spans="1:16" s="2" customFormat="1" ht="22.5" customHeight="1">
      <c r="A18" s="53">
        <v>2016019</v>
      </c>
      <c r="B18" s="52">
        <v>14.64</v>
      </c>
      <c r="C18" s="12">
        <v>86</v>
      </c>
      <c r="D18" s="52">
        <f t="shared" si="0"/>
        <v>17.2</v>
      </c>
      <c r="E18" s="52">
        <v>84.4</v>
      </c>
      <c r="F18" s="52">
        <f t="shared" si="1"/>
        <v>25.32</v>
      </c>
      <c r="G18" s="52">
        <v>100</v>
      </c>
      <c r="H18" s="52">
        <v>100</v>
      </c>
      <c r="I18" s="52">
        <v>100</v>
      </c>
      <c r="J18" s="52">
        <f t="shared" si="2"/>
        <v>300</v>
      </c>
      <c r="K18" s="57">
        <f t="shared" si="3"/>
        <v>100</v>
      </c>
      <c r="L18" s="57">
        <f t="shared" si="4"/>
        <v>15</v>
      </c>
      <c r="M18" s="52">
        <v>9</v>
      </c>
      <c r="N18" s="28">
        <v>9.0875</v>
      </c>
      <c r="O18" s="57">
        <f t="shared" si="5"/>
        <v>18.0875</v>
      </c>
      <c r="P18" s="57">
        <f t="shared" si="6"/>
        <v>90.2475</v>
      </c>
    </row>
    <row r="19" spans="1:16" s="2" customFormat="1" ht="22.5" customHeight="1">
      <c r="A19" s="54">
        <v>2016020</v>
      </c>
      <c r="B19" s="52">
        <v>15</v>
      </c>
      <c r="C19" s="20">
        <v>81</v>
      </c>
      <c r="D19" s="52">
        <f t="shared" si="0"/>
        <v>16.2</v>
      </c>
      <c r="E19" s="52">
        <v>73.3</v>
      </c>
      <c r="F19" s="52">
        <f t="shared" si="1"/>
        <v>21.99</v>
      </c>
      <c r="G19" s="52">
        <v>85</v>
      </c>
      <c r="H19" s="52">
        <v>85</v>
      </c>
      <c r="I19" s="52">
        <v>85</v>
      </c>
      <c r="J19" s="52">
        <f t="shared" si="2"/>
        <v>255</v>
      </c>
      <c r="K19" s="57">
        <f t="shared" si="3"/>
        <v>85</v>
      </c>
      <c r="L19" s="57">
        <f t="shared" si="4"/>
        <v>12.75</v>
      </c>
      <c r="M19" s="52">
        <v>9</v>
      </c>
      <c r="N19" s="28">
        <v>8.6125</v>
      </c>
      <c r="O19" s="57">
        <f t="shared" si="5"/>
        <v>17.6125</v>
      </c>
      <c r="P19" s="57">
        <f t="shared" si="6"/>
        <v>83.5525</v>
      </c>
    </row>
    <row r="20" spans="1:16" s="2" customFormat="1" ht="22.5" customHeight="1">
      <c r="A20" s="53">
        <v>2016021</v>
      </c>
      <c r="B20" s="52">
        <v>13.14</v>
      </c>
      <c r="C20" s="12">
        <v>80</v>
      </c>
      <c r="D20" s="52">
        <f t="shared" si="0"/>
        <v>16</v>
      </c>
      <c r="E20" s="52">
        <v>82.2</v>
      </c>
      <c r="F20" s="52">
        <f t="shared" si="1"/>
        <v>24.66</v>
      </c>
      <c r="G20" s="52">
        <v>100</v>
      </c>
      <c r="H20" s="52">
        <v>100</v>
      </c>
      <c r="I20" s="52">
        <v>100</v>
      </c>
      <c r="J20" s="52">
        <f t="shared" si="2"/>
        <v>300</v>
      </c>
      <c r="K20" s="57">
        <f t="shared" si="3"/>
        <v>100</v>
      </c>
      <c r="L20" s="57">
        <f t="shared" si="4"/>
        <v>15</v>
      </c>
      <c r="M20" s="52">
        <v>8.7</v>
      </c>
      <c r="N20" s="28">
        <v>8.5125</v>
      </c>
      <c r="O20" s="57">
        <f t="shared" si="5"/>
        <v>17.2125</v>
      </c>
      <c r="P20" s="57">
        <f t="shared" si="6"/>
        <v>86.01249999999999</v>
      </c>
    </row>
    <row r="21" spans="1:16" s="2" customFormat="1" ht="22.5" customHeight="1">
      <c r="A21" s="53">
        <v>2016022</v>
      </c>
      <c r="B21" s="52">
        <v>14.76</v>
      </c>
      <c r="C21" s="12">
        <v>88</v>
      </c>
      <c r="D21" s="52">
        <f t="shared" si="0"/>
        <v>17.6</v>
      </c>
      <c r="E21" s="52">
        <v>76.4</v>
      </c>
      <c r="F21" s="52">
        <f t="shared" si="1"/>
        <v>22.92</v>
      </c>
      <c r="G21" s="52">
        <v>90</v>
      </c>
      <c r="H21" s="52">
        <v>85</v>
      </c>
      <c r="I21" s="52">
        <v>90</v>
      </c>
      <c r="J21" s="52">
        <f t="shared" si="2"/>
        <v>265</v>
      </c>
      <c r="K21" s="57">
        <f t="shared" si="3"/>
        <v>88.33333333333333</v>
      </c>
      <c r="L21" s="57">
        <f t="shared" si="4"/>
        <v>13.249999999999998</v>
      </c>
      <c r="M21" s="52">
        <v>8.1</v>
      </c>
      <c r="N21" s="28">
        <v>8.037500000000001</v>
      </c>
      <c r="O21" s="57">
        <f t="shared" si="5"/>
        <v>16.137500000000003</v>
      </c>
      <c r="P21" s="57">
        <f t="shared" si="6"/>
        <v>84.6675</v>
      </c>
    </row>
    <row r="22" spans="1:16" s="2" customFormat="1" ht="22.5" customHeight="1">
      <c r="A22" s="53">
        <v>2016023</v>
      </c>
      <c r="B22" s="52">
        <v>14.64</v>
      </c>
      <c r="C22" s="12">
        <v>88</v>
      </c>
      <c r="D22" s="52">
        <f t="shared" si="0"/>
        <v>17.6</v>
      </c>
      <c r="E22" s="52">
        <v>77.4</v>
      </c>
      <c r="F22" s="52">
        <f t="shared" si="1"/>
        <v>23.220000000000002</v>
      </c>
      <c r="G22" s="52">
        <v>90</v>
      </c>
      <c r="H22" s="52">
        <v>95</v>
      </c>
      <c r="I22" s="52">
        <v>90</v>
      </c>
      <c r="J22" s="52">
        <f t="shared" si="2"/>
        <v>275</v>
      </c>
      <c r="K22" s="57">
        <f t="shared" si="3"/>
        <v>91.66666666666667</v>
      </c>
      <c r="L22" s="57">
        <f t="shared" si="4"/>
        <v>13.75</v>
      </c>
      <c r="M22" s="52">
        <v>9.3</v>
      </c>
      <c r="N22" s="28">
        <v>8.675</v>
      </c>
      <c r="O22" s="57">
        <f t="shared" si="5"/>
        <v>17.975</v>
      </c>
      <c r="P22" s="57">
        <f t="shared" si="6"/>
        <v>87.185</v>
      </c>
    </row>
    <row r="23" spans="1:16" s="2" customFormat="1" ht="22.5" customHeight="1">
      <c r="A23" s="53">
        <v>2016024</v>
      </c>
      <c r="B23" s="52">
        <v>14.81</v>
      </c>
      <c r="C23" s="12">
        <v>75</v>
      </c>
      <c r="D23" s="52">
        <f t="shared" si="0"/>
        <v>15</v>
      </c>
      <c r="E23" s="52">
        <v>71.2</v>
      </c>
      <c r="F23" s="52">
        <f t="shared" si="1"/>
        <v>21.36</v>
      </c>
      <c r="G23" s="52">
        <v>100</v>
      </c>
      <c r="H23" s="52">
        <v>100</v>
      </c>
      <c r="I23" s="52">
        <v>100</v>
      </c>
      <c r="J23" s="52">
        <f t="shared" si="2"/>
        <v>300</v>
      </c>
      <c r="K23" s="57">
        <f t="shared" si="3"/>
        <v>100</v>
      </c>
      <c r="L23" s="57">
        <f t="shared" si="4"/>
        <v>15</v>
      </c>
      <c r="M23" s="52">
        <v>8.8</v>
      </c>
      <c r="N23" s="28">
        <v>8.225</v>
      </c>
      <c r="O23" s="57">
        <f t="shared" si="5"/>
        <v>17.025</v>
      </c>
      <c r="P23" s="57">
        <f t="shared" si="6"/>
        <v>83.195</v>
      </c>
    </row>
    <row r="24" spans="1:16" s="2" customFormat="1" ht="22.5" customHeight="1">
      <c r="A24" s="53">
        <v>2016025</v>
      </c>
      <c r="B24" s="52">
        <v>14.72</v>
      </c>
      <c r="C24" s="12">
        <v>92</v>
      </c>
      <c r="D24" s="52">
        <f t="shared" si="0"/>
        <v>18.400000000000002</v>
      </c>
      <c r="E24" s="52">
        <v>86.6</v>
      </c>
      <c r="F24" s="52">
        <f t="shared" si="1"/>
        <v>25.979999999999997</v>
      </c>
      <c r="G24" s="52">
        <v>90</v>
      </c>
      <c r="H24" s="52">
        <v>95</v>
      </c>
      <c r="I24" s="52">
        <v>95</v>
      </c>
      <c r="J24" s="52">
        <f t="shared" si="2"/>
        <v>280</v>
      </c>
      <c r="K24" s="57">
        <f t="shared" si="3"/>
        <v>93.33333333333333</v>
      </c>
      <c r="L24" s="57">
        <f t="shared" si="4"/>
        <v>13.999999999999998</v>
      </c>
      <c r="M24" s="52">
        <v>9</v>
      </c>
      <c r="N24" s="28">
        <v>9.1375</v>
      </c>
      <c r="O24" s="57">
        <f t="shared" si="5"/>
        <v>18.1375</v>
      </c>
      <c r="P24" s="57">
        <f t="shared" si="6"/>
        <v>91.2375</v>
      </c>
    </row>
    <row r="25" spans="1:16" s="2" customFormat="1" ht="22.5" customHeight="1">
      <c r="A25" s="54">
        <v>2016026</v>
      </c>
      <c r="B25" s="52">
        <v>14.65</v>
      </c>
      <c r="C25" s="20">
        <v>72</v>
      </c>
      <c r="D25" s="52">
        <f t="shared" si="0"/>
        <v>14.4</v>
      </c>
      <c r="E25" s="52">
        <v>78.6</v>
      </c>
      <c r="F25" s="52">
        <f t="shared" si="1"/>
        <v>23.58</v>
      </c>
      <c r="G25" s="52">
        <v>100</v>
      </c>
      <c r="H25" s="52">
        <v>100</v>
      </c>
      <c r="I25" s="52">
        <v>100</v>
      </c>
      <c r="J25" s="52">
        <f t="shared" si="2"/>
        <v>300</v>
      </c>
      <c r="K25" s="57">
        <f t="shared" si="3"/>
        <v>100</v>
      </c>
      <c r="L25" s="57">
        <f t="shared" si="4"/>
        <v>15</v>
      </c>
      <c r="M25" s="52">
        <v>7.1</v>
      </c>
      <c r="N25" s="28">
        <v>7.4125</v>
      </c>
      <c r="O25" s="57">
        <f t="shared" si="5"/>
        <v>14.5125</v>
      </c>
      <c r="P25" s="57">
        <f t="shared" si="6"/>
        <v>82.1425</v>
      </c>
    </row>
    <row r="26" spans="1:16" s="2" customFormat="1" ht="22.5" customHeight="1">
      <c r="A26" s="53">
        <v>2016027</v>
      </c>
      <c r="B26" s="52">
        <v>14.44</v>
      </c>
      <c r="C26" s="12">
        <v>76</v>
      </c>
      <c r="D26" s="52">
        <f t="shared" si="0"/>
        <v>15.200000000000001</v>
      </c>
      <c r="E26" s="52">
        <v>69.6</v>
      </c>
      <c r="F26" s="52">
        <f t="shared" si="1"/>
        <v>20.88</v>
      </c>
      <c r="G26" s="52">
        <v>100</v>
      </c>
      <c r="H26" s="52">
        <v>100</v>
      </c>
      <c r="I26" s="52">
        <v>95</v>
      </c>
      <c r="J26" s="52">
        <f t="shared" si="2"/>
        <v>295</v>
      </c>
      <c r="K26" s="57">
        <f t="shared" si="3"/>
        <v>98.33333333333333</v>
      </c>
      <c r="L26" s="57">
        <f t="shared" si="4"/>
        <v>14.749999999999998</v>
      </c>
      <c r="M26" s="52">
        <v>7.8</v>
      </c>
      <c r="N26" s="28">
        <v>7.7375</v>
      </c>
      <c r="O26" s="57">
        <f t="shared" si="5"/>
        <v>15.5375</v>
      </c>
      <c r="P26" s="57">
        <f t="shared" si="6"/>
        <v>80.80749999999999</v>
      </c>
    </row>
    <row r="27" spans="1:16" s="2" customFormat="1" ht="22.5" customHeight="1">
      <c r="A27" s="54">
        <v>2016028</v>
      </c>
      <c r="B27" s="52">
        <v>14.46</v>
      </c>
      <c r="C27" s="20">
        <v>84</v>
      </c>
      <c r="D27" s="52">
        <f t="shared" si="0"/>
        <v>16.8</v>
      </c>
      <c r="E27" s="52">
        <v>60.6</v>
      </c>
      <c r="F27" s="52">
        <f t="shared" si="1"/>
        <v>18.18</v>
      </c>
      <c r="G27" s="52">
        <v>100</v>
      </c>
      <c r="H27" s="52">
        <v>100</v>
      </c>
      <c r="I27" s="52">
        <v>95</v>
      </c>
      <c r="J27" s="52">
        <f t="shared" si="2"/>
        <v>295</v>
      </c>
      <c r="K27" s="57">
        <f t="shared" si="3"/>
        <v>98.33333333333333</v>
      </c>
      <c r="L27" s="57">
        <f t="shared" si="4"/>
        <v>14.749999999999998</v>
      </c>
      <c r="M27" s="52">
        <v>7.5</v>
      </c>
      <c r="N27" s="28">
        <v>7.3875</v>
      </c>
      <c r="O27" s="57">
        <f t="shared" si="5"/>
        <v>14.8875</v>
      </c>
      <c r="P27" s="57">
        <f t="shared" si="6"/>
        <v>79.0775</v>
      </c>
    </row>
    <row r="28" spans="1:16" s="2" customFormat="1" ht="22.5" customHeight="1">
      <c r="A28" s="53">
        <v>2016029</v>
      </c>
      <c r="B28" s="52">
        <v>14.97</v>
      </c>
      <c r="C28" s="12">
        <v>83</v>
      </c>
      <c r="D28" s="52">
        <f t="shared" si="0"/>
        <v>16.6</v>
      </c>
      <c r="E28" s="52">
        <v>90</v>
      </c>
      <c r="F28" s="52">
        <f t="shared" si="1"/>
        <v>27</v>
      </c>
      <c r="G28" s="52">
        <v>100</v>
      </c>
      <c r="H28" s="52">
        <v>100</v>
      </c>
      <c r="I28" s="52">
        <v>100</v>
      </c>
      <c r="J28" s="52">
        <f t="shared" si="2"/>
        <v>300</v>
      </c>
      <c r="K28" s="57">
        <f t="shared" si="3"/>
        <v>100</v>
      </c>
      <c r="L28" s="57">
        <f t="shared" si="4"/>
        <v>15</v>
      </c>
      <c r="M28" s="52">
        <v>9</v>
      </c>
      <c r="N28" s="28">
        <v>9.175</v>
      </c>
      <c r="O28" s="57">
        <f t="shared" si="5"/>
        <v>18.175</v>
      </c>
      <c r="P28" s="57">
        <f t="shared" si="6"/>
        <v>91.74499999999999</v>
      </c>
    </row>
    <row r="29" spans="1:16" s="2" customFormat="1" ht="22.5" customHeight="1">
      <c r="A29" s="53">
        <v>2016030</v>
      </c>
      <c r="B29" s="52">
        <v>14.95</v>
      </c>
      <c r="C29" s="12">
        <v>78</v>
      </c>
      <c r="D29" s="52">
        <f t="shared" si="0"/>
        <v>15.600000000000001</v>
      </c>
      <c r="E29" s="52">
        <v>79</v>
      </c>
      <c r="F29" s="52">
        <f t="shared" si="1"/>
        <v>23.7</v>
      </c>
      <c r="G29" s="52">
        <v>95</v>
      </c>
      <c r="H29" s="52">
        <v>95</v>
      </c>
      <c r="I29" s="52">
        <v>95</v>
      </c>
      <c r="J29" s="52">
        <f t="shared" si="2"/>
        <v>285</v>
      </c>
      <c r="K29" s="57">
        <f t="shared" si="3"/>
        <v>95</v>
      </c>
      <c r="L29" s="57">
        <f t="shared" si="4"/>
        <v>14.25</v>
      </c>
      <c r="M29" s="52">
        <v>8.3</v>
      </c>
      <c r="N29" s="28">
        <v>8.012500000000001</v>
      </c>
      <c r="O29" s="57">
        <f t="shared" si="5"/>
        <v>16.3125</v>
      </c>
      <c r="P29" s="57">
        <f t="shared" si="6"/>
        <v>84.8125</v>
      </c>
    </row>
    <row r="30" spans="1:16" s="2" customFormat="1" ht="22.5" customHeight="1">
      <c r="A30" s="53">
        <v>2016031</v>
      </c>
      <c r="B30" s="52">
        <v>14.89</v>
      </c>
      <c r="C30" s="12">
        <v>72</v>
      </c>
      <c r="D30" s="52">
        <f t="shared" si="0"/>
        <v>14.4</v>
      </c>
      <c r="E30" s="52">
        <v>79</v>
      </c>
      <c r="F30" s="52">
        <f t="shared" si="1"/>
        <v>23.7</v>
      </c>
      <c r="G30" s="52">
        <v>90</v>
      </c>
      <c r="H30" s="52">
        <v>95</v>
      </c>
      <c r="I30" s="52">
        <v>95</v>
      </c>
      <c r="J30" s="52">
        <f t="shared" si="2"/>
        <v>280</v>
      </c>
      <c r="K30" s="57">
        <f t="shared" si="3"/>
        <v>93.33333333333333</v>
      </c>
      <c r="L30" s="57">
        <f t="shared" si="4"/>
        <v>13.999999999999998</v>
      </c>
      <c r="M30" s="52">
        <v>7.9</v>
      </c>
      <c r="N30" s="28">
        <v>7.875</v>
      </c>
      <c r="O30" s="57">
        <f t="shared" si="5"/>
        <v>15.775</v>
      </c>
      <c r="P30" s="57">
        <f t="shared" si="6"/>
        <v>82.765</v>
      </c>
    </row>
    <row r="31" spans="1:16" s="2" customFormat="1" ht="22.5" customHeight="1">
      <c r="A31" s="53">
        <v>2016032</v>
      </c>
      <c r="B31" s="52">
        <v>14.47</v>
      </c>
      <c r="C31" s="12">
        <v>81</v>
      </c>
      <c r="D31" s="52">
        <f t="shared" si="0"/>
        <v>16.2</v>
      </c>
      <c r="E31" s="52">
        <v>81.2</v>
      </c>
      <c r="F31" s="52">
        <f t="shared" si="1"/>
        <v>24.36</v>
      </c>
      <c r="G31" s="52">
        <v>90</v>
      </c>
      <c r="H31" s="52">
        <v>95</v>
      </c>
      <c r="I31" s="52">
        <v>95</v>
      </c>
      <c r="J31" s="52">
        <f t="shared" si="2"/>
        <v>280</v>
      </c>
      <c r="K31" s="57">
        <f t="shared" si="3"/>
        <v>93.33333333333333</v>
      </c>
      <c r="L31" s="57">
        <f t="shared" si="4"/>
        <v>13.999999999999998</v>
      </c>
      <c r="M31" s="52">
        <v>8.2</v>
      </c>
      <c r="N31" s="28">
        <v>8.075</v>
      </c>
      <c r="O31" s="57">
        <f t="shared" si="5"/>
        <v>16.275</v>
      </c>
      <c r="P31" s="57">
        <f t="shared" si="6"/>
        <v>85.305</v>
      </c>
    </row>
    <row r="32" spans="1:16" s="2" customFormat="1" ht="22.5" customHeight="1">
      <c r="A32" s="54">
        <v>2016033</v>
      </c>
      <c r="B32" s="52">
        <v>14.81</v>
      </c>
      <c r="C32" s="12">
        <v>71</v>
      </c>
      <c r="D32" s="52">
        <f t="shared" si="0"/>
        <v>14.200000000000001</v>
      </c>
      <c r="E32" s="52">
        <v>79</v>
      </c>
      <c r="F32" s="52">
        <f t="shared" si="1"/>
        <v>23.7</v>
      </c>
      <c r="G32" s="52">
        <v>85</v>
      </c>
      <c r="H32" s="52">
        <v>90</v>
      </c>
      <c r="I32" s="52">
        <v>90</v>
      </c>
      <c r="J32" s="52">
        <f t="shared" si="2"/>
        <v>265</v>
      </c>
      <c r="K32" s="57">
        <f t="shared" si="3"/>
        <v>88.33333333333333</v>
      </c>
      <c r="L32" s="57">
        <f t="shared" si="4"/>
        <v>13.249999999999998</v>
      </c>
      <c r="M32" s="52">
        <v>8.3</v>
      </c>
      <c r="N32" s="28">
        <v>8.375</v>
      </c>
      <c r="O32" s="57">
        <f t="shared" si="5"/>
        <v>16.675</v>
      </c>
      <c r="P32" s="57">
        <f t="shared" si="6"/>
        <v>82.63499999999999</v>
      </c>
    </row>
    <row r="33" spans="1:16" s="2" customFormat="1" ht="22.5" customHeight="1">
      <c r="A33" s="53">
        <v>2016034</v>
      </c>
      <c r="B33" s="52">
        <v>14.2</v>
      </c>
      <c r="C33" s="12">
        <v>87</v>
      </c>
      <c r="D33" s="52">
        <f t="shared" si="0"/>
        <v>17.400000000000002</v>
      </c>
      <c r="E33" s="52">
        <v>86.4</v>
      </c>
      <c r="F33" s="52">
        <f t="shared" si="1"/>
        <v>25.92</v>
      </c>
      <c r="G33" s="52">
        <v>100</v>
      </c>
      <c r="H33" s="52">
        <v>100</v>
      </c>
      <c r="I33" s="52">
        <v>100</v>
      </c>
      <c r="J33" s="52">
        <f t="shared" si="2"/>
        <v>300</v>
      </c>
      <c r="K33" s="57">
        <f t="shared" si="3"/>
        <v>100</v>
      </c>
      <c r="L33" s="57">
        <f t="shared" si="4"/>
        <v>15</v>
      </c>
      <c r="M33" s="52">
        <v>7.7</v>
      </c>
      <c r="N33" s="28">
        <v>7.8375</v>
      </c>
      <c r="O33" s="57">
        <f t="shared" si="5"/>
        <v>15.537500000000001</v>
      </c>
      <c r="P33" s="57">
        <f t="shared" si="6"/>
        <v>88.0575</v>
      </c>
    </row>
    <row r="34" spans="1:16" s="2" customFormat="1" ht="22.5" customHeight="1">
      <c r="A34" s="53">
        <v>2016035</v>
      </c>
      <c r="B34" s="52">
        <v>14.45</v>
      </c>
      <c r="C34" s="12">
        <v>80</v>
      </c>
      <c r="D34" s="52">
        <f t="shared" si="0"/>
        <v>16</v>
      </c>
      <c r="E34" s="52">
        <v>78</v>
      </c>
      <c r="F34" s="52">
        <f t="shared" si="1"/>
        <v>23.4</v>
      </c>
      <c r="G34" s="52">
        <v>100</v>
      </c>
      <c r="H34" s="52">
        <v>100</v>
      </c>
      <c r="I34" s="52">
        <v>95</v>
      </c>
      <c r="J34" s="52">
        <f t="shared" si="2"/>
        <v>295</v>
      </c>
      <c r="K34" s="57">
        <f t="shared" si="3"/>
        <v>98.33333333333333</v>
      </c>
      <c r="L34" s="57">
        <f t="shared" si="4"/>
        <v>14.749999999999998</v>
      </c>
      <c r="M34" s="52">
        <v>9</v>
      </c>
      <c r="N34" s="28">
        <v>8.399999999999999</v>
      </c>
      <c r="O34" s="57">
        <f t="shared" si="5"/>
        <v>17.4</v>
      </c>
      <c r="P34" s="57">
        <f t="shared" si="6"/>
        <v>86</v>
      </c>
    </row>
    <row r="35" spans="1:16" s="2" customFormat="1" ht="22.5" customHeight="1">
      <c r="A35" s="53">
        <v>2016036</v>
      </c>
      <c r="B35" s="52">
        <v>14.42</v>
      </c>
      <c r="C35" s="12">
        <v>76</v>
      </c>
      <c r="D35" s="52">
        <f t="shared" si="0"/>
        <v>15.200000000000001</v>
      </c>
      <c r="E35" s="52">
        <v>78.6</v>
      </c>
      <c r="F35" s="52">
        <f t="shared" si="1"/>
        <v>23.58</v>
      </c>
      <c r="G35" s="52">
        <v>100</v>
      </c>
      <c r="H35" s="52">
        <v>100</v>
      </c>
      <c r="I35" s="52">
        <v>100</v>
      </c>
      <c r="J35" s="52">
        <f t="shared" si="2"/>
        <v>300</v>
      </c>
      <c r="K35" s="57">
        <f t="shared" si="3"/>
        <v>100</v>
      </c>
      <c r="L35" s="57">
        <f t="shared" si="4"/>
        <v>15</v>
      </c>
      <c r="M35" s="52">
        <v>8.1</v>
      </c>
      <c r="N35" s="28">
        <v>8.275</v>
      </c>
      <c r="O35" s="57">
        <f t="shared" si="5"/>
        <v>16.375</v>
      </c>
      <c r="P35" s="57">
        <f t="shared" si="6"/>
        <v>84.575</v>
      </c>
    </row>
    <row r="36" spans="1:16" s="2" customFormat="1" ht="22.5" customHeight="1">
      <c r="A36" s="53">
        <v>2016037</v>
      </c>
      <c r="B36" s="52">
        <v>14.9</v>
      </c>
      <c r="C36" s="12">
        <v>67</v>
      </c>
      <c r="D36" s="52">
        <f aca="true" t="shared" si="7" ref="D36:D67">C36*0.2</f>
        <v>13.4</v>
      </c>
      <c r="E36" s="52">
        <v>66.2</v>
      </c>
      <c r="F36" s="52">
        <f aca="true" t="shared" si="8" ref="F36:F67">E36*0.3</f>
        <v>19.86</v>
      </c>
      <c r="G36" s="52">
        <v>85</v>
      </c>
      <c r="H36" s="52">
        <v>95</v>
      </c>
      <c r="I36" s="52">
        <v>85</v>
      </c>
      <c r="J36" s="52">
        <f aca="true" t="shared" si="9" ref="J36:J67">G36+H36+I36</f>
        <v>265</v>
      </c>
      <c r="K36" s="57">
        <f aca="true" t="shared" si="10" ref="K36:K67">J36/3</f>
        <v>88.33333333333333</v>
      </c>
      <c r="L36" s="57">
        <f aca="true" t="shared" si="11" ref="L36:L67">K36*0.15</f>
        <v>13.249999999999998</v>
      </c>
      <c r="M36" s="52">
        <v>8.6</v>
      </c>
      <c r="N36" s="28">
        <v>8.1875</v>
      </c>
      <c r="O36" s="57">
        <f aca="true" t="shared" si="12" ref="O36:O67">M36+N36</f>
        <v>16.7875</v>
      </c>
      <c r="P36" s="57">
        <f aca="true" t="shared" si="13" ref="P36:P67">B36+D36+F36+L36+O36</f>
        <v>78.19749999999999</v>
      </c>
    </row>
    <row r="37" spans="1:16" s="2" customFormat="1" ht="22.5" customHeight="1">
      <c r="A37" s="53">
        <v>2016038</v>
      </c>
      <c r="B37" s="52">
        <v>14.33</v>
      </c>
      <c r="C37" s="12">
        <v>72</v>
      </c>
      <c r="D37" s="52">
        <f t="shared" si="7"/>
        <v>14.4</v>
      </c>
      <c r="E37" s="52">
        <v>75.4</v>
      </c>
      <c r="F37" s="52">
        <f t="shared" si="8"/>
        <v>22.62</v>
      </c>
      <c r="G37" s="52">
        <v>90</v>
      </c>
      <c r="H37" s="52">
        <v>90</v>
      </c>
      <c r="I37" s="52">
        <v>95</v>
      </c>
      <c r="J37" s="52">
        <f t="shared" si="9"/>
        <v>275</v>
      </c>
      <c r="K37" s="57">
        <f t="shared" si="10"/>
        <v>91.66666666666667</v>
      </c>
      <c r="L37" s="57">
        <f t="shared" si="11"/>
        <v>13.75</v>
      </c>
      <c r="M37" s="52">
        <v>7.8</v>
      </c>
      <c r="N37" s="28">
        <v>7.825</v>
      </c>
      <c r="O37" s="57">
        <f t="shared" si="12"/>
        <v>15.625</v>
      </c>
      <c r="P37" s="57">
        <f t="shared" si="13"/>
        <v>80.725</v>
      </c>
    </row>
    <row r="38" spans="1:16" s="2" customFormat="1" ht="22.5" customHeight="1">
      <c r="A38" s="53">
        <v>2016039</v>
      </c>
      <c r="B38" s="52">
        <v>14.56</v>
      </c>
      <c r="C38" s="12">
        <v>81</v>
      </c>
      <c r="D38" s="52">
        <f t="shared" si="7"/>
        <v>16.2</v>
      </c>
      <c r="E38" s="52">
        <v>79</v>
      </c>
      <c r="F38" s="52">
        <f t="shared" si="8"/>
        <v>23.7</v>
      </c>
      <c r="G38" s="52">
        <v>95</v>
      </c>
      <c r="H38" s="52">
        <v>85</v>
      </c>
      <c r="I38" s="52">
        <v>85</v>
      </c>
      <c r="J38" s="52">
        <f t="shared" si="9"/>
        <v>265</v>
      </c>
      <c r="K38" s="57">
        <f t="shared" si="10"/>
        <v>88.33333333333333</v>
      </c>
      <c r="L38" s="57">
        <f t="shared" si="11"/>
        <v>13.249999999999998</v>
      </c>
      <c r="M38" s="52">
        <v>9.5</v>
      </c>
      <c r="N38" s="28">
        <v>9.1625</v>
      </c>
      <c r="O38" s="57">
        <f t="shared" si="12"/>
        <v>18.6625</v>
      </c>
      <c r="P38" s="57">
        <f t="shared" si="13"/>
        <v>86.3725</v>
      </c>
    </row>
    <row r="39" spans="1:16" s="2" customFormat="1" ht="22.5" customHeight="1">
      <c r="A39" s="53">
        <v>2016040</v>
      </c>
      <c r="B39" s="52">
        <v>14.56</v>
      </c>
      <c r="C39" s="12">
        <v>93</v>
      </c>
      <c r="D39" s="52">
        <f t="shared" si="7"/>
        <v>18.6</v>
      </c>
      <c r="E39" s="52">
        <v>80.4</v>
      </c>
      <c r="F39" s="52">
        <f t="shared" si="8"/>
        <v>24.12</v>
      </c>
      <c r="G39" s="52">
        <v>90</v>
      </c>
      <c r="H39" s="52">
        <v>95</v>
      </c>
      <c r="I39" s="52">
        <v>95</v>
      </c>
      <c r="J39" s="52">
        <f t="shared" si="9"/>
        <v>280</v>
      </c>
      <c r="K39" s="57">
        <f t="shared" si="10"/>
        <v>93.33333333333333</v>
      </c>
      <c r="L39" s="57">
        <f t="shared" si="11"/>
        <v>13.999999999999998</v>
      </c>
      <c r="M39" s="52">
        <v>8.3</v>
      </c>
      <c r="N39" s="28">
        <v>8.475</v>
      </c>
      <c r="O39" s="57">
        <f t="shared" si="12"/>
        <v>16.775</v>
      </c>
      <c r="P39" s="57">
        <f t="shared" si="13"/>
        <v>88.055</v>
      </c>
    </row>
    <row r="40" spans="1:16" s="2" customFormat="1" ht="22.5" customHeight="1">
      <c r="A40" s="53">
        <v>2016041</v>
      </c>
      <c r="B40" s="52">
        <v>14.97</v>
      </c>
      <c r="C40" s="12">
        <v>68</v>
      </c>
      <c r="D40" s="52">
        <f t="shared" si="7"/>
        <v>13.600000000000001</v>
      </c>
      <c r="E40" s="52">
        <v>74.6</v>
      </c>
      <c r="F40" s="52">
        <f t="shared" si="8"/>
        <v>22.38</v>
      </c>
      <c r="G40" s="52">
        <v>100</v>
      </c>
      <c r="H40" s="52">
        <v>95</v>
      </c>
      <c r="I40" s="52">
        <v>100</v>
      </c>
      <c r="J40" s="52">
        <f t="shared" si="9"/>
        <v>295</v>
      </c>
      <c r="K40" s="57">
        <f t="shared" si="10"/>
        <v>98.33333333333333</v>
      </c>
      <c r="L40" s="57">
        <f t="shared" si="11"/>
        <v>14.749999999999998</v>
      </c>
      <c r="M40" s="52">
        <v>7.8</v>
      </c>
      <c r="N40" s="28">
        <v>7.925</v>
      </c>
      <c r="O40" s="57">
        <f t="shared" si="12"/>
        <v>15.725</v>
      </c>
      <c r="P40" s="57">
        <f t="shared" si="13"/>
        <v>81.425</v>
      </c>
    </row>
    <row r="41" spans="1:16" s="46" customFormat="1" ht="22.5" customHeight="1">
      <c r="A41" s="53">
        <v>2016042</v>
      </c>
      <c r="B41" s="52">
        <v>14.84</v>
      </c>
      <c r="C41" s="12">
        <v>90</v>
      </c>
      <c r="D41" s="52">
        <f t="shared" si="7"/>
        <v>18</v>
      </c>
      <c r="E41" s="52">
        <v>85.2</v>
      </c>
      <c r="F41" s="52">
        <f t="shared" si="8"/>
        <v>25.56</v>
      </c>
      <c r="G41" s="52">
        <v>100</v>
      </c>
      <c r="H41" s="52">
        <v>100</v>
      </c>
      <c r="I41" s="52">
        <v>100</v>
      </c>
      <c r="J41" s="52">
        <f t="shared" si="9"/>
        <v>300</v>
      </c>
      <c r="K41" s="57">
        <f t="shared" si="10"/>
        <v>100</v>
      </c>
      <c r="L41" s="57">
        <f t="shared" si="11"/>
        <v>15</v>
      </c>
      <c r="M41" s="52">
        <v>9.5</v>
      </c>
      <c r="N41" s="28">
        <v>9.375</v>
      </c>
      <c r="O41" s="57">
        <f t="shared" si="12"/>
        <v>18.875</v>
      </c>
      <c r="P41" s="57">
        <f t="shared" si="13"/>
        <v>92.275</v>
      </c>
    </row>
    <row r="42" spans="1:16" s="2" customFormat="1" ht="22.5" customHeight="1">
      <c r="A42" s="53">
        <v>2016043</v>
      </c>
      <c r="B42" s="52">
        <v>14.71</v>
      </c>
      <c r="C42" s="12">
        <v>87</v>
      </c>
      <c r="D42" s="52">
        <f t="shared" si="7"/>
        <v>17.400000000000002</v>
      </c>
      <c r="E42" s="52">
        <v>76</v>
      </c>
      <c r="F42" s="52">
        <f t="shared" si="8"/>
        <v>22.8</v>
      </c>
      <c r="G42" s="52">
        <v>100</v>
      </c>
      <c r="H42" s="52">
        <v>95</v>
      </c>
      <c r="I42" s="52">
        <v>100</v>
      </c>
      <c r="J42" s="52">
        <f t="shared" si="9"/>
        <v>295</v>
      </c>
      <c r="K42" s="57">
        <f t="shared" si="10"/>
        <v>98.33333333333333</v>
      </c>
      <c r="L42" s="57">
        <f t="shared" si="11"/>
        <v>14.749999999999998</v>
      </c>
      <c r="M42" s="52">
        <v>7.8</v>
      </c>
      <c r="N42" s="28">
        <v>7.8875</v>
      </c>
      <c r="O42" s="57">
        <f t="shared" si="12"/>
        <v>15.6875</v>
      </c>
      <c r="P42" s="57">
        <f t="shared" si="13"/>
        <v>85.3475</v>
      </c>
    </row>
    <row r="43" spans="1:16" s="2" customFormat="1" ht="22.5" customHeight="1">
      <c r="A43" s="53">
        <v>2016044</v>
      </c>
      <c r="B43" s="52">
        <v>14.8</v>
      </c>
      <c r="C43" s="12">
        <v>77</v>
      </c>
      <c r="D43" s="52">
        <f t="shared" si="7"/>
        <v>15.4</v>
      </c>
      <c r="E43" s="52">
        <v>73</v>
      </c>
      <c r="F43" s="52">
        <f t="shared" si="8"/>
        <v>21.9</v>
      </c>
      <c r="G43" s="52">
        <v>90</v>
      </c>
      <c r="H43" s="52">
        <v>95</v>
      </c>
      <c r="I43" s="52">
        <v>95</v>
      </c>
      <c r="J43" s="52">
        <f t="shared" si="9"/>
        <v>280</v>
      </c>
      <c r="K43" s="57">
        <f t="shared" si="10"/>
        <v>93.33333333333333</v>
      </c>
      <c r="L43" s="57">
        <f t="shared" si="11"/>
        <v>13.999999999999998</v>
      </c>
      <c r="M43" s="52">
        <v>7.9</v>
      </c>
      <c r="N43" s="28">
        <v>7.675000000000001</v>
      </c>
      <c r="O43" s="57">
        <f t="shared" si="12"/>
        <v>15.575000000000001</v>
      </c>
      <c r="P43" s="57">
        <f t="shared" si="13"/>
        <v>81.675</v>
      </c>
    </row>
    <row r="44" spans="1:16" s="46" customFormat="1" ht="22.5" customHeight="1">
      <c r="A44" s="53">
        <v>2016046</v>
      </c>
      <c r="B44" s="52">
        <v>14.24</v>
      </c>
      <c r="C44" s="12">
        <v>92</v>
      </c>
      <c r="D44" s="52">
        <f t="shared" si="7"/>
        <v>18.400000000000002</v>
      </c>
      <c r="E44" s="52">
        <v>82.8</v>
      </c>
      <c r="F44" s="52">
        <f t="shared" si="8"/>
        <v>24.84</v>
      </c>
      <c r="G44" s="52">
        <v>95</v>
      </c>
      <c r="H44" s="52">
        <v>100</v>
      </c>
      <c r="I44" s="52">
        <v>100</v>
      </c>
      <c r="J44" s="52">
        <f t="shared" si="9"/>
        <v>295</v>
      </c>
      <c r="K44" s="57">
        <f t="shared" si="10"/>
        <v>98.33333333333333</v>
      </c>
      <c r="L44" s="57">
        <f t="shared" si="11"/>
        <v>14.749999999999998</v>
      </c>
      <c r="M44" s="52">
        <v>8.7</v>
      </c>
      <c r="N44" s="28">
        <v>8.649999999999999</v>
      </c>
      <c r="O44" s="57">
        <f t="shared" si="12"/>
        <v>17.349999999999998</v>
      </c>
      <c r="P44" s="57">
        <f t="shared" si="13"/>
        <v>89.58</v>
      </c>
    </row>
    <row r="45" spans="1:16" s="2" customFormat="1" ht="22.5" customHeight="1">
      <c r="A45" s="53">
        <v>2016047</v>
      </c>
      <c r="B45" s="52">
        <v>14.89</v>
      </c>
      <c r="C45" s="12">
        <v>83</v>
      </c>
      <c r="D45" s="52">
        <f t="shared" si="7"/>
        <v>16.6</v>
      </c>
      <c r="E45" s="52">
        <v>82</v>
      </c>
      <c r="F45" s="52">
        <f t="shared" si="8"/>
        <v>24.599999999999998</v>
      </c>
      <c r="G45" s="52">
        <v>95</v>
      </c>
      <c r="H45" s="52">
        <v>90</v>
      </c>
      <c r="I45" s="52">
        <v>90</v>
      </c>
      <c r="J45" s="52">
        <f t="shared" si="9"/>
        <v>275</v>
      </c>
      <c r="K45" s="57">
        <f t="shared" si="10"/>
        <v>91.66666666666667</v>
      </c>
      <c r="L45" s="57">
        <f t="shared" si="11"/>
        <v>13.75</v>
      </c>
      <c r="M45" s="52">
        <v>8.3</v>
      </c>
      <c r="N45" s="28">
        <v>8.362499999999999</v>
      </c>
      <c r="O45" s="57">
        <f t="shared" si="12"/>
        <v>16.6625</v>
      </c>
      <c r="P45" s="57">
        <f t="shared" si="13"/>
        <v>86.5025</v>
      </c>
    </row>
    <row r="46" spans="1:16" s="2" customFormat="1" ht="22.5" customHeight="1">
      <c r="A46" s="54">
        <v>2016048</v>
      </c>
      <c r="B46" s="52">
        <v>14.74</v>
      </c>
      <c r="C46" s="12">
        <v>60</v>
      </c>
      <c r="D46" s="52">
        <f t="shared" si="7"/>
        <v>12</v>
      </c>
      <c r="E46" s="52">
        <v>65.2</v>
      </c>
      <c r="F46" s="52">
        <f t="shared" si="8"/>
        <v>19.56</v>
      </c>
      <c r="G46" s="52">
        <v>95</v>
      </c>
      <c r="H46" s="52">
        <v>85</v>
      </c>
      <c r="I46" s="52">
        <v>90</v>
      </c>
      <c r="J46" s="52">
        <f t="shared" si="9"/>
        <v>270</v>
      </c>
      <c r="K46" s="57">
        <f t="shared" si="10"/>
        <v>90</v>
      </c>
      <c r="L46" s="57">
        <f t="shared" si="11"/>
        <v>13.5</v>
      </c>
      <c r="M46" s="52">
        <v>8.4</v>
      </c>
      <c r="N46" s="28">
        <v>8.25</v>
      </c>
      <c r="O46" s="57">
        <f t="shared" si="12"/>
        <v>16.65</v>
      </c>
      <c r="P46" s="57">
        <f t="shared" si="13"/>
        <v>76.44999999999999</v>
      </c>
    </row>
    <row r="47" spans="1:16" s="2" customFormat="1" ht="22.5" customHeight="1">
      <c r="A47" s="53">
        <v>2016049</v>
      </c>
      <c r="B47" s="52">
        <v>14.52</v>
      </c>
      <c r="C47" s="12">
        <v>76</v>
      </c>
      <c r="D47" s="52">
        <f t="shared" si="7"/>
        <v>15.200000000000001</v>
      </c>
      <c r="E47" s="52">
        <v>76.4</v>
      </c>
      <c r="F47" s="52">
        <f t="shared" si="8"/>
        <v>22.92</v>
      </c>
      <c r="G47" s="52">
        <v>90</v>
      </c>
      <c r="H47" s="52">
        <v>95</v>
      </c>
      <c r="I47" s="52">
        <v>95</v>
      </c>
      <c r="J47" s="52">
        <f t="shared" si="9"/>
        <v>280</v>
      </c>
      <c r="K47" s="57">
        <f t="shared" si="10"/>
        <v>93.33333333333333</v>
      </c>
      <c r="L47" s="57">
        <f t="shared" si="11"/>
        <v>13.999999999999998</v>
      </c>
      <c r="M47" s="52">
        <v>8</v>
      </c>
      <c r="N47" s="28">
        <v>7.9125000000000005</v>
      </c>
      <c r="O47" s="57">
        <f t="shared" si="12"/>
        <v>15.912500000000001</v>
      </c>
      <c r="P47" s="57">
        <f t="shared" si="13"/>
        <v>82.55250000000001</v>
      </c>
    </row>
    <row r="48" spans="1:16" s="2" customFormat="1" ht="22.5" customHeight="1">
      <c r="A48" s="53">
        <v>2016050</v>
      </c>
      <c r="B48" s="52">
        <v>14.75</v>
      </c>
      <c r="C48" s="12">
        <v>92</v>
      </c>
      <c r="D48" s="52">
        <f t="shared" si="7"/>
        <v>18.400000000000002</v>
      </c>
      <c r="E48" s="52">
        <v>81.2</v>
      </c>
      <c r="F48" s="52">
        <f t="shared" si="8"/>
        <v>24.36</v>
      </c>
      <c r="G48" s="52">
        <v>85</v>
      </c>
      <c r="H48" s="52">
        <v>95</v>
      </c>
      <c r="I48" s="52">
        <v>95</v>
      </c>
      <c r="J48" s="52">
        <f t="shared" si="9"/>
        <v>275</v>
      </c>
      <c r="K48" s="57">
        <f t="shared" si="10"/>
        <v>91.66666666666667</v>
      </c>
      <c r="L48" s="57">
        <f t="shared" si="11"/>
        <v>13.75</v>
      </c>
      <c r="M48" s="52">
        <v>9.2</v>
      </c>
      <c r="N48" s="28">
        <v>8.875</v>
      </c>
      <c r="O48" s="57">
        <f t="shared" si="12"/>
        <v>18.075</v>
      </c>
      <c r="P48" s="57">
        <f t="shared" si="13"/>
        <v>89.33500000000001</v>
      </c>
    </row>
    <row r="49" spans="1:16" s="2" customFormat="1" ht="22.5" customHeight="1">
      <c r="A49" s="53">
        <v>2016051</v>
      </c>
      <c r="B49" s="52">
        <v>14.33</v>
      </c>
      <c r="C49" s="12">
        <v>72</v>
      </c>
      <c r="D49" s="52">
        <f t="shared" si="7"/>
        <v>14.4</v>
      </c>
      <c r="E49" s="52">
        <v>74.6</v>
      </c>
      <c r="F49" s="52">
        <f t="shared" si="8"/>
        <v>22.38</v>
      </c>
      <c r="G49" s="52">
        <v>100</v>
      </c>
      <c r="H49" s="52">
        <v>100</v>
      </c>
      <c r="I49" s="52">
        <v>95</v>
      </c>
      <c r="J49" s="52">
        <f t="shared" si="9"/>
        <v>295</v>
      </c>
      <c r="K49" s="57">
        <f t="shared" si="10"/>
        <v>98.33333333333333</v>
      </c>
      <c r="L49" s="57">
        <f t="shared" si="11"/>
        <v>14.749999999999998</v>
      </c>
      <c r="M49" s="52">
        <v>7.5</v>
      </c>
      <c r="N49" s="28">
        <v>7.5875</v>
      </c>
      <c r="O49" s="57">
        <f t="shared" si="12"/>
        <v>15.0875</v>
      </c>
      <c r="P49" s="57">
        <f t="shared" si="13"/>
        <v>80.9475</v>
      </c>
    </row>
    <row r="50" spans="1:16" s="2" customFormat="1" ht="22.5" customHeight="1">
      <c r="A50" s="53">
        <v>2016053</v>
      </c>
      <c r="B50" s="52">
        <v>13.99</v>
      </c>
      <c r="C50" s="12">
        <v>60</v>
      </c>
      <c r="D50" s="52">
        <f t="shared" si="7"/>
        <v>12</v>
      </c>
      <c r="E50" s="52">
        <v>68.2</v>
      </c>
      <c r="F50" s="52">
        <f t="shared" si="8"/>
        <v>20.46</v>
      </c>
      <c r="G50" s="52">
        <v>100</v>
      </c>
      <c r="H50" s="52">
        <v>100</v>
      </c>
      <c r="I50" s="52">
        <v>100</v>
      </c>
      <c r="J50" s="52">
        <f t="shared" si="9"/>
        <v>300</v>
      </c>
      <c r="K50" s="57">
        <f t="shared" si="10"/>
        <v>100</v>
      </c>
      <c r="L50" s="57">
        <f t="shared" si="11"/>
        <v>15</v>
      </c>
      <c r="M50" s="52">
        <v>9</v>
      </c>
      <c r="N50" s="28">
        <v>8.95</v>
      </c>
      <c r="O50" s="57">
        <f t="shared" si="12"/>
        <v>17.95</v>
      </c>
      <c r="P50" s="57">
        <f t="shared" si="13"/>
        <v>79.4</v>
      </c>
    </row>
    <row r="51" spans="1:16" s="47" customFormat="1" ht="22.5" customHeight="1">
      <c r="A51" s="53">
        <v>2016054</v>
      </c>
      <c r="B51" s="52">
        <v>14.65</v>
      </c>
      <c r="C51" s="12">
        <v>79</v>
      </c>
      <c r="D51" s="52">
        <f t="shared" si="7"/>
        <v>15.8</v>
      </c>
      <c r="E51" s="52">
        <v>79.2</v>
      </c>
      <c r="F51" s="52">
        <f t="shared" si="8"/>
        <v>23.76</v>
      </c>
      <c r="G51" s="52">
        <v>90</v>
      </c>
      <c r="H51" s="52">
        <v>95</v>
      </c>
      <c r="I51" s="52">
        <v>95</v>
      </c>
      <c r="J51" s="52">
        <f t="shared" si="9"/>
        <v>280</v>
      </c>
      <c r="K51" s="57">
        <f t="shared" si="10"/>
        <v>93.33333333333333</v>
      </c>
      <c r="L51" s="57">
        <f t="shared" si="11"/>
        <v>13.999999999999998</v>
      </c>
      <c r="M51" s="52">
        <v>8</v>
      </c>
      <c r="N51" s="28">
        <v>8.024999999999999</v>
      </c>
      <c r="O51" s="57">
        <f t="shared" si="12"/>
        <v>16.025</v>
      </c>
      <c r="P51" s="57">
        <f t="shared" si="13"/>
        <v>84.23500000000001</v>
      </c>
    </row>
    <row r="52" spans="1:16" s="2" customFormat="1" ht="22.5" customHeight="1">
      <c r="A52" s="53">
        <v>2016055</v>
      </c>
      <c r="B52" s="52">
        <v>14.9</v>
      </c>
      <c r="C52" s="12">
        <v>80</v>
      </c>
      <c r="D52" s="52">
        <f t="shared" si="7"/>
        <v>16</v>
      </c>
      <c r="E52" s="52">
        <v>74.2</v>
      </c>
      <c r="F52" s="52">
        <f t="shared" si="8"/>
        <v>22.26</v>
      </c>
      <c r="G52" s="52">
        <v>90</v>
      </c>
      <c r="H52" s="52">
        <v>95</v>
      </c>
      <c r="I52" s="52">
        <v>95</v>
      </c>
      <c r="J52" s="52">
        <f t="shared" si="9"/>
        <v>280</v>
      </c>
      <c r="K52" s="57">
        <f t="shared" si="10"/>
        <v>93.33333333333333</v>
      </c>
      <c r="L52" s="57">
        <f t="shared" si="11"/>
        <v>13.999999999999998</v>
      </c>
      <c r="M52" s="52">
        <v>9</v>
      </c>
      <c r="N52" s="28">
        <v>8.499999999999998</v>
      </c>
      <c r="O52" s="57">
        <f t="shared" si="12"/>
        <v>17.5</v>
      </c>
      <c r="P52" s="57">
        <f t="shared" si="13"/>
        <v>84.66</v>
      </c>
    </row>
    <row r="53" spans="1:16" s="2" customFormat="1" ht="22.5" customHeight="1">
      <c r="A53" s="53">
        <v>2016056</v>
      </c>
      <c r="B53" s="52">
        <v>14.08</v>
      </c>
      <c r="C53" s="12">
        <v>84</v>
      </c>
      <c r="D53" s="52">
        <f t="shared" si="7"/>
        <v>16.8</v>
      </c>
      <c r="E53" s="52">
        <v>74</v>
      </c>
      <c r="F53" s="52">
        <f t="shared" si="8"/>
        <v>22.2</v>
      </c>
      <c r="G53" s="52">
        <v>95</v>
      </c>
      <c r="H53" s="52">
        <v>100</v>
      </c>
      <c r="I53" s="52">
        <v>100</v>
      </c>
      <c r="J53" s="52">
        <f t="shared" si="9"/>
        <v>295</v>
      </c>
      <c r="K53" s="57">
        <f t="shared" si="10"/>
        <v>98.33333333333333</v>
      </c>
      <c r="L53" s="57">
        <f t="shared" si="11"/>
        <v>14.749999999999998</v>
      </c>
      <c r="M53" s="52">
        <v>7.8</v>
      </c>
      <c r="N53" s="28">
        <v>7.8374999999999995</v>
      </c>
      <c r="O53" s="57">
        <f t="shared" si="12"/>
        <v>15.6375</v>
      </c>
      <c r="P53" s="57">
        <f t="shared" si="13"/>
        <v>83.4675</v>
      </c>
    </row>
    <row r="54" spans="1:16" s="2" customFormat="1" ht="22.5" customHeight="1">
      <c r="A54" s="53">
        <v>2016057</v>
      </c>
      <c r="B54" s="52">
        <v>15</v>
      </c>
      <c r="C54" s="12">
        <v>74</v>
      </c>
      <c r="D54" s="52">
        <f t="shared" si="7"/>
        <v>14.8</v>
      </c>
      <c r="E54" s="52">
        <v>83</v>
      </c>
      <c r="F54" s="52">
        <f t="shared" si="8"/>
        <v>24.9</v>
      </c>
      <c r="G54" s="52">
        <v>90</v>
      </c>
      <c r="H54" s="52">
        <v>85</v>
      </c>
      <c r="I54" s="52">
        <v>90</v>
      </c>
      <c r="J54" s="52">
        <f t="shared" si="9"/>
        <v>265</v>
      </c>
      <c r="K54" s="57">
        <f t="shared" si="10"/>
        <v>88.33333333333333</v>
      </c>
      <c r="L54" s="57">
        <f t="shared" si="11"/>
        <v>13.249999999999998</v>
      </c>
      <c r="M54" s="52">
        <v>8.1</v>
      </c>
      <c r="N54" s="28">
        <v>8.4</v>
      </c>
      <c r="O54" s="57">
        <f t="shared" si="12"/>
        <v>16.5</v>
      </c>
      <c r="P54" s="57">
        <f t="shared" si="13"/>
        <v>84.45</v>
      </c>
    </row>
    <row r="55" spans="1:16" s="2" customFormat="1" ht="22.5" customHeight="1">
      <c r="A55" s="53">
        <v>2016058</v>
      </c>
      <c r="B55" s="52">
        <v>13.7</v>
      </c>
      <c r="C55" s="12">
        <v>70</v>
      </c>
      <c r="D55" s="52">
        <f t="shared" si="7"/>
        <v>14</v>
      </c>
      <c r="E55" s="52">
        <v>72.6</v>
      </c>
      <c r="F55" s="52">
        <f t="shared" si="8"/>
        <v>21.779999999999998</v>
      </c>
      <c r="G55" s="52">
        <v>90</v>
      </c>
      <c r="H55" s="52">
        <v>90</v>
      </c>
      <c r="I55" s="52">
        <v>95</v>
      </c>
      <c r="J55" s="52">
        <f t="shared" si="9"/>
        <v>275</v>
      </c>
      <c r="K55" s="57">
        <f t="shared" si="10"/>
        <v>91.66666666666667</v>
      </c>
      <c r="L55" s="57">
        <f t="shared" si="11"/>
        <v>13.75</v>
      </c>
      <c r="M55" s="52">
        <v>7.8</v>
      </c>
      <c r="N55" s="28">
        <v>7.725</v>
      </c>
      <c r="O55" s="57">
        <f t="shared" si="12"/>
        <v>15.524999999999999</v>
      </c>
      <c r="P55" s="57">
        <f t="shared" si="13"/>
        <v>78.755</v>
      </c>
    </row>
    <row r="56" spans="1:16" s="2" customFormat="1" ht="22.5" customHeight="1">
      <c r="A56" s="53">
        <v>2016060</v>
      </c>
      <c r="B56" s="52">
        <v>14.9</v>
      </c>
      <c r="C56" s="12">
        <v>91</v>
      </c>
      <c r="D56" s="52">
        <f t="shared" si="7"/>
        <v>18.2</v>
      </c>
      <c r="E56" s="52">
        <v>86</v>
      </c>
      <c r="F56" s="52">
        <f t="shared" si="8"/>
        <v>25.8</v>
      </c>
      <c r="G56" s="52">
        <v>95</v>
      </c>
      <c r="H56" s="52">
        <v>100</v>
      </c>
      <c r="I56" s="52">
        <v>100</v>
      </c>
      <c r="J56" s="52">
        <f t="shared" si="9"/>
        <v>295</v>
      </c>
      <c r="K56" s="57">
        <f t="shared" si="10"/>
        <v>98.33333333333333</v>
      </c>
      <c r="L56" s="57">
        <f t="shared" si="11"/>
        <v>14.749999999999998</v>
      </c>
      <c r="M56" s="52">
        <v>9</v>
      </c>
      <c r="N56" s="28">
        <v>8.8875</v>
      </c>
      <c r="O56" s="57">
        <f t="shared" si="12"/>
        <v>17.8875</v>
      </c>
      <c r="P56" s="57">
        <f t="shared" si="13"/>
        <v>91.53750000000001</v>
      </c>
    </row>
    <row r="57" spans="1:16" s="2" customFormat="1" ht="22.5" customHeight="1">
      <c r="A57" s="53">
        <v>2016061</v>
      </c>
      <c r="B57" s="52">
        <v>14.95</v>
      </c>
      <c r="C57" s="12">
        <v>79</v>
      </c>
      <c r="D57" s="52">
        <f t="shared" si="7"/>
        <v>15.8</v>
      </c>
      <c r="E57" s="52">
        <v>71.4</v>
      </c>
      <c r="F57" s="52">
        <f t="shared" si="8"/>
        <v>21.42</v>
      </c>
      <c r="G57" s="52">
        <v>100</v>
      </c>
      <c r="H57" s="52">
        <v>95</v>
      </c>
      <c r="I57" s="52">
        <v>100</v>
      </c>
      <c r="J57" s="52">
        <f t="shared" si="9"/>
        <v>295</v>
      </c>
      <c r="K57" s="57">
        <f t="shared" si="10"/>
        <v>98.33333333333333</v>
      </c>
      <c r="L57" s="57">
        <f t="shared" si="11"/>
        <v>14.749999999999998</v>
      </c>
      <c r="M57" s="52">
        <v>8.6</v>
      </c>
      <c r="N57" s="28">
        <v>8.3125</v>
      </c>
      <c r="O57" s="57">
        <f t="shared" si="12"/>
        <v>16.9125</v>
      </c>
      <c r="P57" s="57">
        <f t="shared" si="13"/>
        <v>83.83250000000001</v>
      </c>
    </row>
    <row r="58" spans="1:16" s="2" customFormat="1" ht="22.5" customHeight="1">
      <c r="A58" s="53">
        <v>2016062</v>
      </c>
      <c r="B58" s="52">
        <v>14.48</v>
      </c>
      <c r="C58" s="12">
        <v>54</v>
      </c>
      <c r="D58" s="52">
        <f t="shared" si="7"/>
        <v>10.8</v>
      </c>
      <c r="E58" s="52">
        <v>67.2</v>
      </c>
      <c r="F58" s="52">
        <f t="shared" si="8"/>
        <v>20.16</v>
      </c>
      <c r="G58" s="52">
        <v>100</v>
      </c>
      <c r="H58" s="52">
        <v>85</v>
      </c>
      <c r="I58" s="52">
        <v>90</v>
      </c>
      <c r="J58" s="52">
        <f t="shared" si="9"/>
        <v>275</v>
      </c>
      <c r="K58" s="57">
        <f t="shared" si="10"/>
        <v>91.66666666666667</v>
      </c>
      <c r="L58" s="57">
        <f t="shared" si="11"/>
        <v>13.75</v>
      </c>
      <c r="M58" s="52">
        <v>7.9</v>
      </c>
      <c r="N58" s="28">
        <v>7.8625</v>
      </c>
      <c r="O58" s="57">
        <f t="shared" si="12"/>
        <v>15.7625</v>
      </c>
      <c r="P58" s="57">
        <f t="shared" si="13"/>
        <v>74.9525</v>
      </c>
    </row>
    <row r="59" spans="1:16" s="2" customFormat="1" ht="22.5" customHeight="1">
      <c r="A59" s="53">
        <v>2016063</v>
      </c>
      <c r="B59" s="52">
        <v>14.72</v>
      </c>
      <c r="C59" s="12">
        <v>82</v>
      </c>
      <c r="D59" s="52">
        <f t="shared" si="7"/>
        <v>16.400000000000002</v>
      </c>
      <c r="E59" s="52">
        <v>83.2</v>
      </c>
      <c r="F59" s="52">
        <f t="shared" si="8"/>
        <v>24.96</v>
      </c>
      <c r="G59" s="52">
        <v>100</v>
      </c>
      <c r="H59" s="52">
        <v>100</v>
      </c>
      <c r="I59" s="52">
        <v>100</v>
      </c>
      <c r="J59" s="52">
        <f t="shared" si="9"/>
        <v>300</v>
      </c>
      <c r="K59" s="57">
        <f t="shared" si="10"/>
        <v>100</v>
      </c>
      <c r="L59" s="57">
        <f t="shared" si="11"/>
        <v>15</v>
      </c>
      <c r="M59" s="52">
        <v>7.8</v>
      </c>
      <c r="N59" s="28">
        <v>8.0375</v>
      </c>
      <c r="O59" s="57">
        <f t="shared" si="12"/>
        <v>15.837499999999999</v>
      </c>
      <c r="P59" s="57">
        <f t="shared" si="13"/>
        <v>86.91750000000002</v>
      </c>
    </row>
    <row r="60" spans="1:16" s="2" customFormat="1" ht="22.5" customHeight="1">
      <c r="A60" s="53">
        <v>2016064</v>
      </c>
      <c r="B60" s="52">
        <v>14.95</v>
      </c>
      <c r="C60" s="12">
        <v>77</v>
      </c>
      <c r="D60" s="52">
        <f t="shared" si="7"/>
        <v>15.4</v>
      </c>
      <c r="E60" s="52">
        <v>74.8</v>
      </c>
      <c r="F60" s="52">
        <f t="shared" si="8"/>
        <v>22.439999999999998</v>
      </c>
      <c r="G60" s="52">
        <v>95</v>
      </c>
      <c r="H60" s="52">
        <v>95</v>
      </c>
      <c r="I60" s="52">
        <v>95</v>
      </c>
      <c r="J60" s="52">
        <f t="shared" si="9"/>
        <v>285</v>
      </c>
      <c r="K60" s="57">
        <f t="shared" si="10"/>
        <v>95</v>
      </c>
      <c r="L60" s="57">
        <f t="shared" si="11"/>
        <v>14.25</v>
      </c>
      <c r="M60" s="52">
        <v>8</v>
      </c>
      <c r="N60" s="28">
        <v>8.0375</v>
      </c>
      <c r="O60" s="57">
        <f t="shared" si="12"/>
        <v>16.0375</v>
      </c>
      <c r="P60" s="57">
        <f t="shared" si="13"/>
        <v>83.07749999999999</v>
      </c>
    </row>
    <row r="61" spans="1:16" s="47" customFormat="1" ht="22.5" customHeight="1">
      <c r="A61" s="53">
        <v>2016065</v>
      </c>
      <c r="B61" s="52">
        <v>14.9</v>
      </c>
      <c r="C61" s="12">
        <v>71</v>
      </c>
      <c r="D61" s="52">
        <f t="shared" si="7"/>
        <v>14.200000000000001</v>
      </c>
      <c r="E61" s="52">
        <v>75.4</v>
      </c>
      <c r="F61" s="52">
        <f t="shared" si="8"/>
        <v>22.62</v>
      </c>
      <c r="G61" s="52">
        <v>95</v>
      </c>
      <c r="H61" s="52">
        <v>90</v>
      </c>
      <c r="I61" s="52">
        <v>95</v>
      </c>
      <c r="J61" s="52">
        <f t="shared" si="9"/>
        <v>280</v>
      </c>
      <c r="K61" s="57">
        <f t="shared" si="10"/>
        <v>93.33333333333333</v>
      </c>
      <c r="L61" s="57">
        <f t="shared" si="11"/>
        <v>13.999999999999998</v>
      </c>
      <c r="M61" s="52">
        <v>8.5</v>
      </c>
      <c r="N61" s="28">
        <v>8.350000000000001</v>
      </c>
      <c r="O61" s="57">
        <f t="shared" si="12"/>
        <v>16.85</v>
      </c>
      <c r="P61" s="57">
        <f t="shared" si="13"/>
        <v>82.57</v>
      </c>
    </row>
    <row r="62" spans="1:16" s="2" customFormat="1" ht="22.5" customHeight="1">
      <c r="A62" s="53">
        <v>2016066</v>
      </c>
      <c r="B62" s="52">
        <v>14.21</v>
      </c>
      <c r="C62" s="12">
        <v>76</v>
      </c>
      <c r="D62" s="52">
        <f t="shared" si="7"/>
        <v>15.200000000000001</v>
      </c>
      <c r="E62" s="52">
        <v>81.8</v>
      </c>
      <c r="F62" s="52">
        <f t="shared" si="8"/>
        <v>24.54</v>
      </c>
      <c r="G62" s="52">
        <v>100</v>
      </c>
      <c r="H62" s="52">
        <v>100</v>
      </c>
      <c r="I62" s="52">
        <v>100</v>
      </c>
      <c r="J62" s="52">
        <f t="shared" si="9"/>
        <v>300</v>
      </c>
      <c r="K62" s="57">
        <f t="shared" si="10"/>
        <v>100</v>
      </c>
      <c r="L62" s="57">
        <f t="shared" si="11"/>
        <v>15</v>
      </c>
      <c r="M62" s="52">
        <v>8.6</v>
      </c>
      <c r="N62" s="28">
        <v>8.4625</v>
      </c>
      <c r="O62" s="57">
        <f t="shared" si="12"/>
        <v>17.0625</v>
      </c>
      <c r="P62" s="57">
        <f t="shared" si="13"/>
        <v>86.0125</v>
      </c>
    </row>
    <row r="63" spans="1:16" s="2" customFormat="1" ht="22.5" customHeight="1">
      <c r="A63" s="53">
        <v>2016067</v>
      </c>
      <c r="B63" s="52">
        <v>15</v>
      </c>
      <c r="C63" s="12">
        <v>91</v>
      </c>
      <c r="D63" s="52">
        <f t="shared" si="7"/>
        <v>18.2</v>
      </c>
      <c r="E63" s="52">
        <v>78.6</v>
      </c>
      <c r="F63" s="52">
        <f t="shared" si="8"/>
        <v>23.58</v>
      </c>
      <c r="G63" s="52">
        <v>95</v>
      </c>
      <c r="H63" s="52">
        <v>90</v>
      </c>
      <c r="I63" s="52">
        <v>95</v>
      </c>
      <c r="J63" s="52">
        <f t="shared" si="9"/>
        <v>280</v>
      </c>
      <c r="K63" s="57">
        <f t="shared" si="10"/>
        <v>93.33333333333333</v>
      </c>
      <c r="L63" s="57">
        <f t="shared" si="11"/>
        <v>13.999999999999998</v>
      </c>
      <c r="M63" s="52">
        <v>9.3</v>
      </c>
      <c r="N63" s="28">
        <v>9.125</v>
      </c>
      <c r="O63" s="57">
        <f t="shared" si="12"/>
        <v>18.425</v>
      </c>
      <c r="P63" s="57">
        <f t="shared" si="13"/>
        <v>89.205</v>
      </c>
    </row>
    <row r="64" spans="1:16" s="2" customFormat="1" ht="22.5" customHeight="1">
      <c r="A64" s="54">
        <v>2016068</v>
      </c>
      <c r="B64" s="52">
        <v>14.65</v>
      </c>
      <c r="C64" s="20">
        <v>86</v>
      </c>
      <c r="D64" s="52">
        <f t="shared" si="7"/>
        <v>17.2</v>
      </c>
      <c r="E64" s="52">
        <v>71.8</v>
      </c>
      <c r="F64" s="52">
        <f t="shared" si="8"/>
        <v>21.54</v>
      </c>
      <c r="G64" s="52">
        <v>100</v>
      </c>
      <c r="H64" s="52">
        <v>100</v>
      </c>
      <c r="I64" s="52">
        <v>100</v>
      </c>
      <c r="J64" s="52">
        <f t="shared" si="9"/>
        <v>300</v>
      </c>
      <c r="K64" s="57">
        <f t="shared" si="10"/>
        <v>100</v>
      </c>
      <c r="L64" s="57">
        <f t="shared" si="11"/>
        <v>15</v>
      </c>
      <c r="M64" s="52">
        <v>7</v>
      </c>
      <c r="N64" s="28">
        <v>7.425000000000001</v>
      </c>
      <c r="O64" s="57">
        <f t="shared" si="12"/>
        <v>14.425</v>
      </c>
      <c r="P64" s="57">
        <f t="shared" si="13"/>
        <v>82.815</v>
      </c>
    </row>
    <row r="65" spans="1:16" s="2" customFormat="1" ht="22.5" customHeight="1">
      <c r="A65" s="53">
        <v>2016069</v>
      </c>
      <c r="B65" s="52">
        <v>14.85</v>
      </c>
      <c r="C65" s="12">
        <v>75</v>
      </c>
      <c r="D65" s="52">
        <f t="shared" si="7"/>
        <v>15</v>
      </c>
      <c r="E65" s="52">
        <v>77.4</v>
      </c>
      <c r="F65" s="52">
        <f t="shared" si="8"/>
        <v>23.220000000000002</v>
      </c>
      <c r="G65" s="52">
        <v>100</v>
      </c>
      <c r="H65" s="52">
        <v>100</v>
      </c>
      <c r="I65" s="52">
        <v>85</v>
      </c>
      <c r="J65" s="52">
        <f t="shared" si="9"/>
        <v>285</v>
      </c>
      <c r="K65" s="57">
        <f t="shared" si="10"/>
        <v>95</v>
      </c>
      <c r="L65" s="57">
        <f t="shared" si="11"/>
        <v>14.25</v>
      </c>
      <c r="M65" s="52">
        <v>9.5</v>
      </c>
      <c r="N65" s="28">
        <v>8.98</v>
      </c>
      <c r="O65" s="57">
        <f t="shared" si="12"/>
        <v>18.48</v>
      </c>
      <c r="P65" s="57">
        <f t="shared" si="13"/>
        <v>85.80000000000001</v>
      </c>
    </row>
    <row r="66" spans="1:16" s="2" customFormat="1" ht="22.5" customHeight="1">
      <c r="A66" s="53">
        <v>2016070</v>
      </c>
      <c r="B66" s="52">
        <v>14.82</v>
      </c>
      <c r="C66" s="12">
        <v>90</v>
      </c>
      <c r="D66" s="52">
        <f t="shared" si="7"/>
        <v>18</v>
      </c>
      <c r="E66" s="52">
        <v>88.2</v>
      </c>
      <c r="F66" s="52">
        <f t="shared" si="8"/>
        <v>26.46</v>
      </c>
      <c r="G66" s="52">
        <v>95</v>
      </c>
      <c r="H66" s="52">
        <v>100</v>
      </c>
      <c r="I66" s="52">
        <v>100</v>
      </c>
      <c r="J66" s="52">
        <f t="shared" si="9"/>
        <v>295</v>
      </c>
      <c r="K66" s="57">
        <f t="shared" si="10"/>
        <v>98.33333333333333</v>
      </c>
      <c r="L66" s="57">
        <f t="shared" si="11"/>
        <v>14.749999999999998</v>
      </c>
      <c r="M66" s="52">
        <v>9.5</v>
      </c>
      <c r="N66" s="28">
        <v>9.55</v>
      </c>
      <c r="O66" s="57">
        <f t="shared" si="12"/>
        <v>19.05</v>
      </c>
      <c r="P66" s="57">
        <f t="shared" si="13"/>
        <v>93.08</v>
      </c>
    </row>
    <row r="67" spans="1:16" s="2" customFormat="1" ht="22.5" customHeight="1">
      <c r="A67" s="53">
        <v>2016071</v>
      </c>
      <c r="B67" s="52">
        <v>14.03</v>
      </c>
      <c r="C67" s="12">
        <v>81</v>
      </c>
      <c r="D67" s="52">
        <f t="shared" si="7"/>
        <v>16.2</v>
      </c>
      <c r="E67" s="52">
        <v>88.2</v>
      </c>
      <c r="F67" s="52">
        <f t="shared" si="8"/>
        <v>26.46</v>
      </c>
      <c r="G67" s="52">
        <v>100</v>
      </c>
      <c r="H67" s="52">
        <v>100</v>
      </c>
      <c r="I67" s="52">
        <v>100</v>
      </c>
      <c r="J67" s="52">
        <f t="shared" si="9"/>
        <v>300</v>
      </c>
      <c r="K67" s="57">
        <f t="shared" si="10"/>
        <v>100</v>
      </c>
      <c r="L67" s="57">
        <f t="shared" si="11"/>
        <v>15</v>
      </c>
      <c r="M67" s="52">
        <v>8.7</v>
      </c>
      <c r="N67" s="28">
        <v>8.5875</v>
      </c>
      <c r="O67" s="57">
        <f t="shared" si="12"/>
        <v>17.2875</v>
      </c>
      <c r="P67" s="57">
        <f t="shared" si="13"/>
        <v>88.97749999999999</v>
      </c>
    </row>
    <row r="68" spans="1:16" s="2" customFormat="1" ht="22.5" customHeight="1">
      <c r="A68" s="53">
        <v>2016072</v>
      </c>
      <c r="B68" s="52">
        <v>14.75</v>
      </c>
      <c r="C68" s="12">
        <v>63</v>
      </c>
      <c r="D68" s="52">
        <f aca="true" t="shared" si="14" ref="D68:D99">C68*0.2</f>
        <v>12.600000000000001</v>
      </c>
      <c r="E68" s="52">
        <v>73.4</v>
      </c>
      <c r="F68" s="52">
        <f aca="true" t="shared" si="15" ref="F68:F99">E68*0.3</f>
        <v>22.02</v>
      </c>
      <c r="G68" s="52">
        <v>90</v>
      </c>
      <c r="H68" s="52">
        <v>95</v>
      </c>
      <c r="I68" s="52">
        <v>95</v>
      </c>
      <c r="J68" s="52">
        <f aca="true" t="shared" si="16" ref="J68:J99">G68+H68+I68</f>
        <v>280</v>
      </c>
      <c r="K68" s="57">
        <f aca="true" t="shared" si="17" ref="K68:K99">J68/3</f>
        <v>93.33333333333333</v>
      </c>
      <c r="L68" s="57">
        <f aca="true" t="shared" si="18" ref="L68:L99">K68*0.15</f>
        <v>13.999999999999998</v>
      </c>
      <c r="M68" s="52">
        <v>7.9</v>
      </c>
      <c r="N68" s="28">
        <v>7.6625</v>
      </c>
      <c r="O68" s="57">
        <f aca="true" t="shared" si="19" ref="O68:O99">M68+N68</f>
        <v>15.5625</v>
      </c>
      <c r="P68" s="57">
        <f aca="true" t="shared" si="20" ref="P68:P99">B68+D68+F68+L68+O68</f>
        <v>78.9325</v>
      </c>
    </row>
    <row r="69" spans="1:16" s="2" customFormat="1" ht="22.5" customHeight="1">
      <c r="A69" s="53">
        <v>2016074</v>
      </c>
      <c r="B69" s="52">
        <v>14.03</v>
      </c>
      <c r="C69" s="12">
        <v>77</v>
      </c>
      <c r="D69" s="52">
        <f t="shared" si="14"/>
        <v>15.4</v>
      </c>
      <c r="E69" s="52">
        <v>77.6</v>
      </c>
      <c r="F69" s="52">
        <f t="shared" si="15"/>
        <v>23.279999999999998</v>
      </c>
      <c r="G69" s="52">
        <v>100</v>
      </c>
      <c r="H69" s="52">
        <v>100</v>
      </c>
      <c r="I69" s="52">
        <v>100</v>
      </c>
      <c r="J69" s="52">
        <f t="shared" si="16"/>
        <v>300</v>
      </c>
      <c r="K69" s="57">
        <f t="shared" si="17"/>
        <v>100</v>
      </c>
      <c r="L69" s="57">
        <f t="shared" si="18"/>
        <v>15</v>
      </c>
      <c r="M69" s="52">
        <v>8.8</v>
      </c>
      <c r="N69" s="28">
        <v>8.35</v>
      </c>
      <c r="O69" s="57">
        <f t="shared" si="19"/>
        <v>17.15</v>
      </c>
      <c r="P69" s="57">
        <f t="shared" si="20"/>
        <v>84.85999999999999</v>
      </c>
    </row>
    <row r="70" spans="1:16" s="2" customFormat="1" ht="22.5" customHeight="1">
      <c r="A70" s="54">
        <v>2016075</v>
      </c>
      <c r="B70" s="52">
        <v>14.86</v>
      </c>
      <c r="C70" s="12">
        <v>83</v>
      </c>
      <c r="D70" s="52">
        <f t="shared" si="14"/>
        <v>16.6</v>
      </c>
      <c r="E70" s="52">
        <v>73</v>
      </c>
      <c r="F70" s="52">
        <f t="shared" si="15"/>
        <v>21.9</v>
      </c>
      <c r="G70" s="52">
        <v>85</v>
      </c>
      <c r="H70" s="52">
        <v>90</v>
      </c>
      <c r="I70" s="52">
        <v>90</v>
      </c>
      <c r="J70" s="52">
        <f t="shared" si="16"/>
        <v>265</v>
      </c>
      <c r="K70" s="57">
        <f t="shared" si="17"/>
        <v>88.33333333333333</v>
      </c>
      <c r="L70" s="57">
        <f t="shared" si="18"/>
        <v>13.249999999999998</v>
      </c>
      <c r="M70" s="52">
        <v>8.7</v>
      </c>
      <c r="N70" s="28">
        <v>8.3</v>
      </c>
      <c r="O70" s="57">
        <f t="shared" si="19"/>
        <v>17</v>
      </c>
      <c r="P70" s="57">
        <f t="shared" si="20"/>
        <v>83.61</v>
      </c>
    </row>
    <row r="71" spans="1:16" s="2" customFormat="1" ht="22.5" customHeight="1">
      <c r="A71" s="53">
        <v>2016076</v>
      </c>
      <c r="B71" s="52">
        <v>14.99</v>
      </c>
      <c r="C71" s="12">
        <v>68</v>
      </c>
      <c r="D71" s="52">
        <f t="shared" si="14"/>
        <v>13.600000000000001</v>
      </c>
      <c r="E71" s="52">
        <v>69.6</v>
      </c>
      <c r="F71" s="52">
        <f t="shared" si="15"/>
        <v>20.88</v>
      </c>
      <c r="G71" s="52">
        <v>95</v>
      </c>
      <c r="H71" s="52">
        <v>100</v>
      </c>
      <c r="I71" s="52">
        <v>100</v>
      </c>
      <c r="J71" s="52">
        <f t="shared" si="16"/>
        <v>295</v>
      </c>
      <c r="K71" s="57">
        <f t="shared" si="17"/>
        <v>98.33333333333333</v>
      </c>
      <c r="L71" s="57">
        <f t="shared" si="18"/>
        <v>14.749999999999998</v>
      </c>
      <c r="M71" s="52">
        <v>8.7</v>
      </c>
      <c r="N71" s="28">
        <v>8.512500000000001</v>
      </c>
      <c r="O71" s="57">
        <f t="shared" si="19"/>
        <v>17.2125</v>
      </c>
      <c r="P71" s="57">
        <f t="shared" si="20"/>
        <v>81.4325</v>
      </c>
    </row>
    <row r="72" spans="1:16" s="2" customFormat="1" ht="22.5" customHeight="1">
      <c r="A72" s="53">
        <v>2016077</v>
      </c>
      <c r="B72" s="52">
        <v>14.78</v>
      </c>
      <c r="C72" s="12">
        <v>60</v>
      </c>
      <c r="D72" s="52">
        <f t="shared" si="14"/>
        <v>12</v>
      </c>
      <c r="E72" s="52">
        <v>70</v>
      </c>
      <c r="F72" s="52">
        <f t="shared" si="15"/>
        <v>21</v>
      </c>
      <c r="G72" s="52">
        <v>100</v>
      </c>
      <c r="H72" s="52">
        <v>100</v>
      </c>
      <c r="I72" s="52">
        <v>100</v>
      </c>
      <c r="J72" s="52">
        <f t="shared" si="16"/>
        <v>300</v>
      </c>
      <c r="K72" s="57">
        <f t="shared" si="17"/>
        <v>100</v>
      </c>
      <c r="L72" s="57">
        <f t="shared" si="18"/>
        <v>15</v>
      </c>
      <c r="M72" s="52">
        <v>7.6</v>
      </c>
      <c r="N72" s="28">
        <v>7.525</v>
      </c>
      <c r="O72" s="57">
        <f t="shared" si="19"/>
        <v>15.125</v>
      </c>
      <c r="P72" s="57">
        <f t="shared" si="20"/>
        <v>77.905</v>
      </c>
    </row>
    <row r="73" spans="1:16" s="2" customFormat="1" ht="22.5" customHeight="1">
      <c r="A73" s="54">
        <v>2016078</v>
      </c>
      <c r="B73" s="52">
        <v>14.71</v>
      </c>
      <c r="C73" s="12">
        <v>75</v>
      </c>
      <c r="D73" s="52">
        <f t="shared" si="14"/>
        <v>15</v>
      </c>
      <c r="E73" s="52">
        <v>70.6</v>
      </c>
      <c r="F73" s="52">
        <f t="shared" si="15"/>
        <v>21.179999999999996</v>
      </c>
      <c r="G73" s="52">
        <v>85</v>
      </c>
      <c r="H73" s="52">
        <v>90</v>
      </c>
      <c r="I73" s="52">
        <v>90</v>
      </c>
      <c r="J73" s="52">
        <f t="shared" si="16"/>
        <v>265</v>
      </c>
      <c r="K73" s="57">
        <f t="shared" si="17"/>
        <v>88.33333333333333</v>
      </c>
      <c r="L73" s="57">
        <f t="shared" si="18"/>
        <v>13.249999999999998</v>
      </c>
      <c r="M73" s="52">
        <v>8.1</v>
      </c>
      <c r="N73" s="28">
        <v>8.087499999999999</v>
      </c>
      <c r="O73" s="57">
        <f t="shared" si="19"/>
        <v>16.1875</v>
      </c>
      <c r="P73" s="57">
        <f t="shared" si="20"/>
        <v>80.3275</v>
      </c>
    </row>
    <row r="74" spans="1:16" s="2" customFormat="1" ht="22.5" customHeight="1">
      <c r="A74" s="53">
        <v>2016079</v>
      </c>
      <c r="B74" s="52">
        <v>14.8</v>
      </c>
      <c r="C74" s="12">
        <v>86</v>
      </c>
      <c r="D74" s="52">
        <f t="shared" si="14"/>
        <v>17.2</v>
      </c>
      <c r="E74" s="52">
        <v>69.2</v>
      </c>
      <c r="F74" s="52">
        <f t="shared" si="15"/>
        <v>20.76</v>
      </c>
      <c r="G74" s="52">
        <v>95</v>
      </c>
      <c r="H74" s="52">
        <v>100</v>
      </c>
      <c r="I74" s="52">
        <v>100</v>
      </c>
      <c r="J74" s="52">
        <f t="shared" si="16"/>
        <v>295</v>
      </c>
      <c r="K74" s="57">
        <f t="shared" si="17"/>
        <v>98.33333333333333</v>
      </c>
      <c r="L74" s="57">
        <f t="shared" si="18"/>
        <v>14.749999999999998</v>
      </c>
      <c r="M74" s="52">
        <v>8.5</v>
      </c>
      <c r="N74" s="28">
        <v>8.412500000000001</v>
      </c>
      <c r="O74" s="57">
        <f t="shared" si="19"/>
        <v>16.9125</v>
      </c>
      <c r="P74" s="57">
        <f t="shared" si="20"/>
        <v>84.42250000000001</v>
      </c>
    </row>
    <row r="75" spans="1:16" s="2" customFormat="1" ht="22.5" customHeight="1">
      <c r="A75" s="53">
        <v>2016080</v>
      </c>
      <c r="B75" s="52">
        <v>14.71</v>
      </c>
      <c r="C75" s="12">
        <v>94</v>
      </c>
      <c r="D75" s="52">
        <f t="shared" si="14"/>
        <v>18.8</v>
      </c>
      <c r="E75" s="52">
        <v>75</v>
      </c>
      <c r="F75" s="52">
        <f t="shared" si="15"/>
        <v>22.5</v>
      </c>
      <c r="G75" s="52">
        <v>100</v>
      </c>
      <c r="H75" s="52">
        <v>100</v>
      </c>
      <c r="I75" s="52">
        <v>100</v>
      </c>
      <c r="J75" s="52">
        <f t="shared" si="16"/>
        <v>300</v>
      </c>
      <c r="K75" s="57">
        <f t="shared" si="17"/>
        <v>100</v>
      </c>
      <c r="L75" s="57">
        <f t="shared" si="18"/>
        <v>15</v>
      </c>
      <c r="M75" s="52">
        <v>9.3</v>
      </c>
      <c r="N75" s="28">
        <v>9.1625</v>
      </c>
      <c r="O75" s="57">
        <f t="shared" si="19"/>
        <v>18.4625</v>
      </c>
      <c r="P75" s="57">
        <f t="shared" si="20"/>
        <v>89.4725</v>
      </c>
    </row>
    <row r="76" spans="1:16" s="2" customFormat="1" ht="22.5" customHeight="1">
      <c r="A76" s="53">
        <v>2016081</v>
      </c>
      <c r="B76" s="52">
        <v>14.78</v>
      </c>
      <c r="C76" s="12">
        <v>94</v>
      </c>
      <c r="D76" s="52">
        <f t="shared" si="14"/>
        <v>18.8</v>
      </c>
      <c r="E76" s="52">
        <v>80.6</v>
      </c>
      <c r="F76" s="52">
        <f t="shared" si="15"/>
        <v>24.179999999999996</v>
      </c>
      <c r="G76" s="52">
        <v>100</v>
      </c>
      <c r="H76" s="52">
        <v>100</v>
      </c>
      <c r="I76" s="52">
        <v>100</v>
      </c>
      <c r="J76" s="52">
        <f t="shared" si="16"/>
        <v>300</v>
      </c>
      <c r="K76" s="57">
        <f t="shared" si="17"/>
        <v>100</v>
      </c>
      <c r="L76" s="57">
        <f t="shared" si="18"/>
        <v>15</v>
      </c>
      <c r="M76" s="52">
        <v>8.8</v>
      </c>
      <c r="N76" s="28">
        <v>8.887500000000001</v>
      </c>
      <c r="O76" s="57">
        <f t="shared" si="19"/>
        <v>17.6875</v>
      </c>
      <c r="P76" s="57">
        <f t="shared" si="20"/>
        <v>90.44749999999999</v>
      </c>
    </row>
    <row r="77" spans="1:16" s="2" customFormat="1" ht="22.5" customHeight="1">
      <c r="A77" s="54">
        <v>2016082</v>
      </c>
      <c r="B77" s="52">
        <v>14.6</v>
      </c>
      <c r="C77" s="12">
        <v>77</v>
      </c>
      <c r="D77" s="52">
        <f t="shared" si="14"/>
        <v>15.4</v>
      </c>
      <c r="E77" s="52">
        <v>70.6</v>
      </c>
      <c r="F77" s="52">
        <f t="shared" si="15"/>
        <v>21.179999999999996</v>
      </c>
      <c r="G77" s="52">
        <v>85</v>
      </c>
      <c r="H77" s="52">
        <v>90</v>
      </c>
      <c r="I77" s="52">
        <v>90</v>
      </c>
      <c r="J77" s="52">
        <f t="shared" si="16"/>
        <v>265</v>
      </c>
      <c r="K77" s="57">
        <f t="shared" si="17"/>
        <v>88.33333333333333</v>
      </c>
      <c r="L77" s="57">
        <f t="shared" si="18"/>
        <v>13.249999999999998</v>
      </c>
      <c r="M77" s="52">
        <v>7.8</v>
      </c>
      <c r="N77" s="28">
        <v>7.912499999999999</v>
      </c>
      <c r="O77" s="57">
        <f t="shared" si="19"/>
        <v>15.712499999999999</v>
      </c>
      <c r="P77" s="57">
        <f t="shared" si="20"/>
        <v>80.14249999999998</v>
      </c>
    </row>
    <row r="78" spans="1:16" s="2" customFormat="1" ht="22.5" customHeight="1">
      <c r="A78" s="53">
        <v>2016084</v>
      </c>
      <c r="B78" s="52">
        <v>14.51</v>
      </c>
      <c r="C78" s="12">
        <v>81</v>
      </c>
      <c r="D78" s="52">
        <f t="shared" si="14"/>
        <v>16.2</v>
      </c>
      <c r="E78" s="52">
        <v>82.8</v>
      </c>
      <c r="F78" s="52">
        <f t="shared" si="15"/>
        <v>24.84</v>
      </c>
      <c r="G78" s="52">
        <v>95</v>
      </c>
      <c r="H78" s="52">
        <v>100</v>
      </c>
      <c r="I78" s="52">
        <v>100</v>
      </c>
      <c r="J78" s="52">
        <f t="shared" si="16"/>
        <v>295</v>
      </c>
      <c r="K78" s="57">
        <f t="shared" si="17"/>
        <v>98.33333333333333</v>
      </c>
      <c r="L78" s="57">
        <f t="shared" si="18"/>
        <v>14.749999999999998</v>
      </c>
      <c r="M78" s="52">
        <v>8.3</v>
      </c>
      <c r="N78" s="28">
        <v>8.174999999999999</v>
      </c>
      <c r="O78" s="57">
        <f t="shared" si="19"/>
        <v>16.475</v>
      </c>
      <c r="P78" s="57">
        <f t="shared" si="20"/>
        <v>86.775</v>
      </c>
    </row>
    <row r="79" spans="1:16" s="2" customFormat="1" ht="22.5" customHeight="1">
      <c r="A79" s="53">
        <v>2016085</v>
      </c>
      <c r="B79" s="52">
        <v>14.89</v>
      </c>
      <c r="C79" s="12">
        <v>90</v>
      </c>
      <c r="D79" s="52">
        <f t="shared" si="14"/>
        <v>18</v>
      </c>
      <c r="E79" s="52">
        <v>92</v>
      </c>
      <c r="F79" s="52">
        <f t="shared" si="15"/>
        <v>27.599999999999998</v>
      </c>
      <c r="G79" s="52">
        <v>90</v>
      </c>
      <c r="H79" s="52">
        <v>95</v>
      </c>
      <c r="I79" s="52">
        <v>95</v>
      </c>
      <c r="J79" s="52">
        <f t="shared" si="16"/>
        <v>280</v>
      </c>
      <c r="K79" s="57">
        <f t="shared" si="17"/>
        <v>93.33333333333333</v>
      </c>
      <c r="L79" s="57">
        <f t="shared" si="18"/>
        <v>13.999999999999998</v>
      </c>
      <c r="M79" s="52">
        <v>9.5</v>
      </c>
      <c r="N79" s="28">
        <v>9.5625</v>
      </c>
      <c r="O79" s="57">
        <f t="shared" si="19"/>
        <v>19.0625</v>
      </c>
      <c r="P79" s="57">
        <f t="shared" si="20"/>
        <v>93.5525</v>
      </c>
    </row>
    <row r="80" spans="1:16" s="2" customFormat="1" ht="22.5" customHeight="1">
      <c r="A80" s="53">
        <v>2016086</v>
      </c>
      <c r="B80" s="52">
        <v>14.89</v>
      </c>
      <c r="C80" s="12">
        <v>87</v>
      </c>
      <c r="D80" s="52">
        <f t="shared" si="14"/>
        <v>17.400000000000002</v>
      </c>
      <c r="E80" s="52">
        <v>79.6</v>
      </c>
      <c r="F80" s="52">
        <f t="shared" si="15"/>
        <v>23.88</v>
      </c>
      <c r="G80" s="52">
        <v>95</v>
      </c>
      <c r="H80" s="52">
        <v>100</v>
      </c>
      <c r="I80" s="52">
        <v>100</v>
      </c>
      <c r="J80" s="52">
        <f t="shared" si="16"/>
        <v>295</v>
      </c>
      <c r="K80" s="57">
        <f t="shared" si="17"/>
        <v>98.33333333333333</v>
      </c>
      <c r="L80" s="57">
        <f t="shared" si="18"/>
        <v>14.749999999999998</v>
      </c>
      <c r="M80" s="52">
        <v>8.7</v>
      </c>
      <c r="N80" s="28">
        <v>8.575000000000001</v>
      </c>
      <c r="O80" s="57">
        <f t="shared" si="19"/>
        <v>17.275</v>
      </c>
      <c r="P80" s="57">
        <f t="shared" si="20"/>
        <v>88.195</v>
      </c>
    </row>
    <row r="81" spans="1:16" s="2" customFormat="1" ht="22.5" customHeight="1">
      <c r="A81" s="53">
        <v>2016087</v>
      </c>
      <c r="B81" s="52">
        <v>14.91</v>
      </c>
      <c r="C81" s="12">
        <v>88</v>
      </c>
      <c r="D81" s="52">
        <f t="shared" si="14"/>
        <v>17.6</v>
      </c>
      <c r="E81" s="52">
        <v>76.2</v>
      </c>
      <c r="F81" s="52">
        <f t="shared" si="15"/>
        <v>22.86</v>
      </c>
      <c r="G81" s="52">
        <v>90</v>
      </c>
      <c r="H81" s="52">
        <v>95</v>
      </c>
      <c r="I81" s="52">
        <v>95</v>
      </c>
      <c r="J81" s="52">
        <f t="shared" si="16"/>
        <v>280</v>
      </c>
      <c r="K81" s="57">
        <f t="shared" si="17"/>
        <v>93.33333333333333</v>
      </c>
      <c r="L81" s="57">
        <f t="shared" si="18"/>
        <v>13.999999999999998</v>
      </c>
      <c r="M81" s="52">
        <v>9.5</v>
      </c>
      <c r="N81" s="28">
        <v>9.2875</v>
      </c>
      <c r="O81" s="57">
        <f t="shared" si="19"/>
        <v>18.7875</v>
      </c>
      <c r="P81" s="57">
        <f t="shared" si="20"/>
        <v>88.1575</v>
      </c>
    </row>
    <row r="82" spans="1:16" s="2" customFormat="1" ht="22.5" customHeight="1">
      <c r="A82" s="53">
        <v>2016088</v>
      </c>
      <c r="B82" s="52">
        <v>14.79</v>
      </c>
      <c r="C82" s="12">
        <v>65</v>
      </c>
      <c r="D82" s="52">
        <f t="shared" si="14"/>
        <v>13</v>
      </c>
      <c r="E82" s="52">
        <v>70</v>
      </c>
      <c r="F82" s="52">
        <f t="shared" si="15"/>
        <v>21</v>
      </c>
      <c r="G82" s="52">
        <v>100</v>
      </c>
      <c r="H82" s="52">
        <v>95</v>
      </c>
      <c r="I82" s="52">
        <v>100</v>
      </c>
      <c r="J82" s="52">
        <f t="shared" si="16"/>
        <v>295</v>
      </c>
      <c r="K82" s="57">
        <f t="shared" si="17"/>
        <v>98.33333333333333</v>
      </c>
      <c r="L82" s="57">
        <f t="shared" si="18"/>
        <v>14.749999999999998</v>
      </c>
      <c r="M82" s="52">
        <v>7.7</v>
      </c>
      <c r="N82" s="28">
        <v>7.65</v>
      </c>
      <c r="O82" s="57">
        <f t="shared" si="19"/>
        <v>15.350000000000001</v>
      </c>
      <c r="P82" s="57">
        <f t="shared" si="20"/>
        <v>78.89</v>
      </c>
    </row>
    <row r="83" spans="1:16" s="47" customFormat="1" ht="22.5" customHeight="1">
      <c r="A83" s="53">
        <v>2016089</v>
      </c>
      <c r="B83" s="52">
        <v>14.74</v>
      </c>
      <c r="C83" s="12">
        <v>86</v>
      </c>
      <c r="D83" s="52">
        <f t="shared" si="14"/>
        <v>17.2</v>
      </c>
      <c r="E83" s="52">
        <v>73.6</v>
      </c>
      <c r="F83" s="52">
        <f t="shared" si="15"/>
        <v>22.08</v>
      </c>
      <c r="G83" s="52">
        <v>90</v>
      </c>
      <c r="H83" s="52">
        <v>85</v>
      </c>
      <c r="I83" s="52">
        <v>90</v>
      </c>
      <c r="J83" s="52">
        <f t="shared" si="16"/>
        <v>265</v>
      </c>
      <c r="K83" s="57">
        <f t="shared" si="17"/>
        <v>88.33333333333333</v>
      </c>
      <c r="L83" s="57">
        <f t="shared" si="18"/>
        <v>13.249999999999998</v>
      </c>
      <c r="M83" s="52">
        <v>7.4</v>
      </c>
      <c r="N83" s="28">
        <v>7.3875</v>
      </c>
      <c r="O83" s="57">
        <f t="shared" si="19"/>
        <v>14.787500000000001</v>
      </c>
      <c r="P83" s="57">
        <f t="shared" si="20"/>
        <v>82.0575</v>
      </c>
    </row>
    <row r="84" spans="1:16" s="2" customFormat="1" ht="22.5" customHeight="1">
      <c r="A84" s="53">
        <v>2016090</v>
      </c>
      <c r="B84" s="52">
        <v>14.98</v>
      </c>
      <c r="C84" s="12">
        <v>60</v>
      </c>
      <c r="D84" s="52">
        <f t="shared" si="14"/>
        <v>12</v>
      </c>
      <c r="E84" s="52">
        <v>71.2</v>
      </c>
      <c r="F84" s="52">
        <f t="shared" si="15"/>
        <v>21.36</v>
      </c>
      <c r="G84" s="52">
        <v>95</v>
      </c>
      <c r="H84" s="52">
        <v>85</v>
      </c>
      <c r="I84" s="52">
        <v>85</v>
      </c>
      <c r="J84" s="52">
        <f t="shared" si="16"/>
        <v>265</v>
      </c>
      <c r="K84" s="57">
        <f t="shared" si="17"/>
        <v>88.33333333333333</v>
      </c>
      <c r="L84" s="57">
        <f t="shared" si="18"/>
        <v>13.249999999999998</v>
      </c>
      <c r="M84" s="52">
        <v>7.5</v>
      </c>
      <c r="N84" s="28">
        <v>7.6000000000000005</v>
      </c>
      <c r="O84" s="57">
        <f t="shared" si="19"/>
        <v>15.100000000000001</v>
      </c>
      <c r="P84" s="57">
        <f t="shared" si="20"/>
        <v>76.69</v>
      </c>
    </row>
    <row r="85" spans="1:16" s="2" customFormat="1" ht="22.5" customHeight="1">
      <c r="A85" s="53">
        <v>2016091</v>
      </c>
      <c r="B85" s="52">
        <v>14.88</v>
      </c>
      <c r="C85" s="12">
        <v>65</v>
      </c>
      <c r="D85" s="52">
        <f t="shared" si="14"/>
        <v>13</v>
      </c>
      <c r="E85" s="52">
        <v>76.6</v>
      </c>
      <c r="F85" s="52">
        <f t="shared" si="15"/>
        <v>22.979999999999997</v>
      </c>
      <c r="G85" s="52">
        <v>90</v>
      </c>
      <c r="H85" s="52">
        <v>95</v>
      </c>
      <c r="I85" s="52">
        <v>95</v>
      </c>
      <c r="J85" s="52">
        <f t="shared" si="16"/>
        <v>280</v>
      </c>
      <c r="K85" s="57">
        <f t="shared" si="17"/>
        <v>93.33333333333333</v>
      </c>
      <c r="L85" s="57">
        <f t="shared" si="18"/>
        <v>13.999999999999998</v>
      </c>
      <c r="M85" s="52">
        <v>9.4</v>
      </c>
      <c r="N85" s="28">
        <v>9.0875</v>
      </c>
      <c r="O85" s="57">
        <f t="shared" si="19"/>
        <v>18.4875</v>
      </c>
      <c r="P85" s="57">
        <f t="shared" si="20"/>
        <v>83.3475</v>
      </c>
    </row>
    <row r="86" spans="1:16" s="46" customFormat="1" ht="22.5" customHeight="1">
      <c r="A86" s="53">
        <v>2016092</v>
      </c>
      <c r="B86" s="52">
        <v>14.07</v>
      </c>
      <c r="C86" s="12">
        <v>60</v>
      </c>
      <c r="D86" s="52">
        <f t="shared" si="14"/>
        <v>12</v>
      </c>
      <c r="E86" s="52">
        <v>66.6</v>
      </c>
      <c r="F86" s="52">
        <f t="shared" si="15"/>
        <v>19.979999999999997</v>
      </c>
      <c r="G86" s="52">
        <v>90</v>
      </c>
      <c r="H86" s="52">
        <v>90</v>
      </c>
      <c r="I86" s="52">
        <v>85</v>
      </c>
      <c r="J86" s="52">
        <f t="shared" si="16"/>
        <v>265</v>
      </c>
      <c r="K86" s="57">
        <f t="shared" si="17"/>
        <v>88.33333333333333</v>
      </c>
      <c r="L86" s="57">
        <f t="shared" si="18"/>
        <v>13.249999999999998</v>
      </c>
      <c r="M86" s="52">
        <v>8</v>
      </c>
      <c r="N86" s="28">
        <v>7.837499999999999</v>
      </c>
      <c r="O86" s="57">
        <f t="shared" si="19"/>
        <v>15.837499999999999</v>
      </c>
      <c r="P86" s="57">
        <f t="shared" si="20"/>
        <v>75.13749999999999</v>
      </c>
    </row>
    <row r="87" spans="1:16" s="2" customFormat="1" ht="22.5" customHeight="1">
      <c r="A87" s="53">
        <v>2016093</v>
      </c>
      <c r="B87" s="52">
        <v>13.77</v>
      </c>
      <c r="C87" s="12">
        <v>76</v>
      </c>
      <c r="D87" s="52">
        <f t="shared" si="14"/>
        <v>15.200000000000001</v>
      </c>
      <c r="E87" s="52">
        <v>86.8</v>
      </c>
      <c r="F87" s="52">
        <f t="shared" si="15"/>
        <v>26.04</v>
      </c>
      <c r="G87" s="52">
        <v>100</v>
      </c>
      <c r="H87" s="52">
        <v>100</v>
      </c>
      <c r="I87" s="52">
        <v>100</v>
      </c>
      <c r="J87" s="52">
        <f t="shared" si="16"/>
        <v>300</v>
      </c>
      <c r="K87" s="57">
        <f t="shared" si="17"/>
        <v>100</v>
      </c>
      <c r="L87" s="57">
        <f t="shared" si="18"/>
        <v>15</v>
      </c>
      <c r="M87" s="52">
        <v>8.8</v>
      </c>
      <c r="N87" s="28">
        <v>8.5625</v>
      </c>
      <c r="O87" s="57">
        <f t="shared" si="19"/>
        <v>17.3625</v>
      </c>
      <c r="P87" s="57">
        <f t="shared" si="20"/>
        <v>87.37249999999999</v>
      </c>
    </row>
    <row r="88" spans="1:16" s="47" customFormat="1" ht="22.5" customHeight="1">
      <c r="A88" s="53">
        <v>2016094</v>
      </c>
      <c r="B88" s="52">
        <v>14.99</v>
      </c>
      <c r="C88" s="12">
        <v>75</v>
      </c>
      <c r="D88" s="52">
        <f t="shared" si="14"/>
        <v>15</v>
      </c>
      <c r="E88" s="52">
        <v>85</v>
      </c>
      <c r="F88" s="52">
        <f t="shared" si="15"/>
        <v>25.5</v>
      </c>
      <c r="G88" s="52">
        <v>95</v>
      </c>
      <c r="H88" s="52">
        <v>85</v>
      </c>
      <c r="I88" s="52">
        <v>85</v>
      </c>
      <c r="J88" s="52">
        <f t="shared" si="16"/>
        <v>265</v>
      </c>
      <c r="K88" s="57">
        <f t="shared" si="17"/>
        <v>88.33333333333333</v>
      </c>
      <c r="L88" s="57">
        <f t="shared" si="18"/>
        <v>13.249999999999998</v>
      </c>
      <c r="M88" s="52">
        <v>9.5</v>
      </c>
      <c r="N88" s="28">
        <v>9.1375</v>
      </c>
      <c r="O88" s="57">
        <f t="shared" si="19"/>
        <v>18.6375</v>
      </c>
      <c r="P88" s="57">
        <f t="shared" si="20"/>
        <v>87.3775</v>
      </c>
    </row>
    <row r="89" spans="1:16" s="2" customFormat="1" ht="22.5" customHeight="1">
      <c r="A89" s="53">
        <v>2016095</v>
      </c>
      <c r="B89" s="52">
        <v>14.73</v>
      </c>
      <c r="C89" s="12">
        <v>86</v>
      </c>
      <c r="D89" s="52">
        <f t="shared" si="14"/>
        <v>17.2</v>
      </c>
      <c r="E89" s="52">
        <v>77.4</v>
      </c>
      <c r="F89" s="52">
        <f t="shared" si="15"/>
        <v>23.220000000000002</v>
      </c>
      <c r="G89" s="52">
        <v>100</v>
      </c>
      <c r="H89" s="52">
        <v>100</v>
      </c>
      <c r="I89" s="52">
        <v>100</v>
      </c>
      <c r="J89" s="52">
        <f t="shared" si="16"/>
        <v>300</v>
      </c>
      <c r="K89" s="57">
        <f t="shared" si="17"/>
        <v>100</v>
      </c>
      <c r="L89" s="57">
        <f t="shared" si="18"/>
        <v>15</v>
      </c>
      <c r="M89" s="52">
        <v>8.5</v>
      </c>
      <c r="N89" s="28">
        <v>8.3375</v>
      </c>
      <c r="O89" s="57">
        <f t="shared" si="19"/>
        <v>16.8375</v>
      </c>
      <c r="P89" s="57">
        <f t="shared" si="20"/>
        <v>86.98750000000001</v>
      </c>
    </row>
    <row r="90" spans="1:16" s="2" customFormat="1" ht="22.5" customHeight="1">
      <c r="A90" s="53">
        <v>2016097</v>
      </c>
      <c r="B90" s="52">
        <v>15</v>
      </c>
      <c r="C90" s="12">
        <v>86</v>
      </c>
      <c r="D90" s="52">
        <f t="shared" si="14"/>
        <v>17.2</v>
      </c>
      <c r="E90" s="52">
        <v>71.6</v>
      </c>
      <c r="F90" s="52">
        <f t="shared" si="15"/>
        <v>21.479999999999997</v>
      </c>
      <c r="G90" s="52">
        <v>85</v>
      </c>
      <c r="H90" s="52">
        <v>85</v>
      </c>
      <c r="I90" s="52">
        <v>85</v>
      </c>
      <c r="J90" s="52">
        <f t="shared" si="16"/>
        <v>255</v>
      </c>
      <c r="K90" s="57">
        <f t="shared" si="17"/>
        <v>85</v>
      </c>
      <c r="L90" s="57">
        <f t="shared" si="18"/>
        <v>12.75</v>
      </c>
      <c r="M90" s="52">
        <v>8.2</v>
      </c>
      <c r="N90" s="28">
        <v>8.1375</v>
      </c>
      <c r="O90" s="57">
        <f t="shared" si="19"/>
        <v>16.3375</v>
      </c>
      <c r="P90" s="57">
        <f t="shared" si="20"/>
        <v>82.76750000000001</v>
      </c>
    </row>
    <row r="91" spans="1:16" s="2" customFormat="1" ht="22.5" customHeight="1">
      <c r="A91" s="53">
        <v>2016098</v>
      </c>
      <c r="B91" s="52">
        <v>14.94</v>
      </c>
      <c r="C91" s="12">
        <v>70</v>
      </c>
      <c r="D91" s="52">
        <f t="shared" si="14"/>
        <v>14</v>
      </c>
      <c r="E91" s="52">
        <v>79.6</v>
      </c>
      <c r="F91" s="52">
        <f t="shared" si="15"/>
        <v>23.88</v>
      </c>
      <c r="G91" s="52"/>
      <c r="H91" s="52">
        <v>85</v>
      </c>
      <c r="I91" s="52">
        <v>90</v>
      </c>
      <c r="J91" s="52">
        <f t="shared" si="16"/>
        <v>175</v>
      </c>
      <c r="K91" s="57">
        <f>J91/2</f>
        <v>87.5</v>
      </c>
      <c r="L91" s="57">
        <f t="shared" si="18"/>
        <v>13.125</v>
      </c>
      <c r="M91" s="52">
        <v>8.2</v>
      </c>
      <c r="N91" s="28">
        <v>8.025</v>
      </c>
      <c r="O91" s="57">
        <f t="shared" si="19"/>
        <v>16.225</v>
      </c>
      <c r="P91" s="57">
        <f t="shared" si="20"/>
        <v>82.16999999999999</v>
      </c>
    </row>
    <row r="92" spans="1:16" s="2" customFormat="1" ht="22.5" customHeight="1">
      <c r="A92" s="53">
        <v>2016099</v>
      </c>
      <c r="B92" s="52">
        <v>14.96</v>
      </c>
      <c r="C92" s="12">
        <v>77</v>
      </c>
      <c r="D92" s="52">
        <f t="shared" si="14"/>
        <v>15.4</v>
      </c>
      <c r="E92" s="52">
        <v>72.6</v>
      </c>
      <c r="F92" s="52">
        <f t="shared" si="15"/>
        <v>21.779999999999998</v>
      </c>
      <c r="G92" s="52">
        <v>85</v>
      </c>
      <c r="H92" s="52">
        <v>95</v>
      </c>
      <c r="I92" s="52">
        <v>95</v>
      </c>
      <c r="J92" s="52">
        <f t="shared" si="16"/>
        <v>275</v>
      </c>
      <c r="K92" s="57">
        <f aca="true" t="shared" si="21" ref="K92:K120">J92/3</f>
        <v>91.66666666666667</v>
      </c>
      <c r="L92" s="57">
        <f t="shared" si="18"/>
        <v>13.75</v>
      </c>
      <c r="M92" s="52">
        <v>8.4</v>
      </c>
      <c r="N92" s="28">
        <v>8.237499999999999</v>
      </c>
      <c r="O92" s="57">
        <f t="shared" si="19"/>
        <v>16.6375</v>
      </c>
      <c r="P92" s="57">
        <f t="shared" si="20"/>
        <v>82.5275</v>
      </c>
    </row>
    <row r="93" spans="1:16" s="2" customFormat="1" ht="22.5" customHeight="1">
      <c r="A93" s="53">
        <v>2016100</v>
      </c>
      <c r="B93" s="52">
        <v>14.94</v>
      </c>
      <c r="C93" s="12">
        <v>76</v>
      </c>
      <c r="D93" s="52">
        <f t="shared" si="14"/>
        <v>15.200000000000001</v>
      </c>
      <c r="E93" s="52">
        <v>79.4</v>
      </c>
      <c r="F93" s="52">
        <f t="shared" si="15"/>
        <v>23.82</v>
      </c>
      <c r="G93" s="52">
        <v>85</v>
      </c>
      <c r="H93" s="52">
        <v>95</v>
      </c>
      <c r="I93" s="52">
        <v>85</v>
      </c>
      <c r="J93" s="52">
        <f t="shared" si="16"/>
        <v>265</v>
      </c>
      <c r="K93" s="57">
        <f t="shared" si="21"/>
        <v>88.33333333333333</v>
      </c>
      <c r="L93" s="57">
        <f t="shared" si="18"/>
        <v>13.249999999999998</v>
      </c>
      <c r="M93" s="52">
        <v>9.5</v>
      </c>
      <c r="N93" s="28">
        <v>9</v>
      </c>
      <c r="O93" s="57">
        <f t="shared" si="19"/>
        <v>18.5</v>
      </c>
      <c r="P93" s="57">
        <f t="shared" si="20"/>
        <v>85.71</v>
      </c>
    </row>
    <row r="94" spans="1:16" s="2" customFormat="1" ht="22.5" customHeight="1">
      <c r="A94" s="53">
        <v>2016101</v>
      </c>
      <c r="B94" s="52">
        <v>14.56</v>
      </c>
      <c r="C94" s="12">
        <v>75</v>
      </c>
      <c r="D94" s="52">
        <f t="shared" si="14"/>
        <v>15</v>
      </c>
      <c r="E94" s="52">
        <v>72.4</v>
      </c>
      <c r="F94" s="52">
        <f t="shared" si="15"/>
        <v>21.720000000000002</v>
      </c>
      <c r="G94" s="52">
        <v>95</v>
      </c>
      <c r="H94" s="52">
        <v>100</v>
      </c>
      <c r="I94" s="52">
        <v>100</v>
      </c>
      <c r="J94" s="52">
        <f t="shared" si="16"/>
        <v>295</v>
      </c>
      <c r="K94" s="57">
        <f t="shared" si="21"/>
        <v>98.33333333333333</v>
      </c>
      <c r="L94" s="57">
        <f t="shared" si="18"/>
        <v>14.749999999999998</v>
      </c>
      <c r="M94" s="52">
        <v>8.1</v>
      </c>
      <c r="N94" s="28">
        <v>7.8125</v>
      </c>
      <c r="O94" s="57">
        <f t="shared" si="19"/>
        <v>15.9125</v>
      </c>
      <c r="P94" s="57">
        <f t="shared" si="20"/>
        <v>81.9425</v>
      </c>
    </row>
    <row r="95" spans="1:16" s="2" customFormat="1" ht="22.5" customHeight="1">
      <c r="A95" s="53">
        <v>2016102</v>
      </c>
      <c r="B95" s="52">
        <v>14.92</v>
      </c>
      <c r="C95" s="12">
        <v>74</v>
      </c>
      <c r="D95" s="52">
        <f t="shared" si="14"/>
        <v>14.8</v>
      </c>
      <c r="E95" s="52">
        <v>76.4</v>
      </c>
      <c r="F95" s="52">
        <f t="shared" si="15"/>
        <v>22.92</v>
      </c>
      <c r="G95" s="52">
        <v>100</v>
      </c>
      <c r="H95" s="52">
        <v>100</v>
      </c>
      <c r="I95" s="52">
        <v>100</v>
      </c>
      <c r="J95" s="52">
        <f t="shared" si="16"/>
        <v>300</v>
      </c>
      <c r="K95" s="57">
        <f t="shared" si="21"/>
        <v>100</v>
      </c>
      <c r="L95" s="57">
        <f t="shared" si="18"/>
        <v>15</v>
      </c>
      <c r="M95" s="52">
        <v>8.2</v>
      </c>
      <c r="N95" s="28">
        <v>8.25</v>
      </c>
      <c r="O95" s="57">
        <f t="shared" si="19"/>
        <v>16.45</v>
      </c>
      <c r="P95" s="57">
        <f t="shared" si="20"/>
        <v>84.09</v>
      </c>
    </row>
    <row r="96" spans="1:16" s="2" customFormat="1" ht="22.5" customHeight="1">
      <c r="A96" s="53">
        <v>2016103</v>
      </c>
      <c r="B96" s="52">
        <v>14.92</v>
      </c>
      <c r="C96" s="12">
        <v>82</v>
      </c>
      <c r="D96" s="52">
        <f t="shared" si="14"/>
        <v>16.400000000000002</v>
      </c>
      <c r="E96" s="52">
        <v>83.2</v>
      </c>
      <c r="F96" s="52">
        <f t="shared" si="15"/>
        <v>24.96</v>
      </c>
      <c r="G96" s="52">
        <v>95</v>
      </c>
      <c r="H96" s="52">
        <v>100</v>
      </c>
      <c r="I96" s="52">
        <v>90</v>
      </c>
      <c r="J96" s="52">
        <f t="shared" si="16"/>
        <v>285</v>
      </c>
      <c r="K96" s="57">
        <f t="shared" si="21"/>
        <v>95</v>
      </c>
      <c r="L96" s="57">
        <f t="shared" si="18"/>
        <v>14.25</v>
      </c>
      <c r="M96" s="52">
        <v>8.1</v>
      </c>
      <c r="N96" s="28">
        <v>8.037500000000001</v>
      </c>
      <c r="O96" s="57">
        <f t="shared" si="19"/>
        <v>16.137500000000003</v>
      </c>
      <c r="P96" s="57">
        <f t="shared" si="20"/>
        <v>86.6675</v>
      </c>
    </row>
    <row r="97" spans="1:16" s="2" customFormat="1" ht="22.5" customHeight="1">
      <c r="A97" s="53">
        <v>2016104</v>
      </c>
      <c r="B97" s="52">
        <v>14.76</v>
      </c>
      <c r="C97" s="12">
        <v>55</v>
      </c>
      <c r="D97" s="52">
        <f t="shared" si="14"/>
        <v>11</v>
      </c>
      <c r="E97" s="52">
        <v>63.2</v>
      </c>
      <c r="F97" s="52">
        <f t="shared" si="15"/>
        <v>18.96</v>
      </c>
      <c r="G97" s="52">
        <v>100</v>
      </c>
      <c r="H97" s="52">
        <v>85</v>
      </c>
      <c r="I97" s="52">
        <v>90</v>
      </c>
      <c r="J97" s="52">
        <f t="shared" si="16"/>
        <v>275</v>
      </c>
      <c r="K97" s="57">
        <f t="shared" si="21"/>
        <v>91.66666666666667</v>
      </c>
      <c r="L97" s="57">
        <f t="shared" si="18"/>
        <v>13.75</v>
      </c>
      <c r="M97" s="52">
        <v>7.8</v>
      </c>
      <c r="N97" s="28">
        <v>7.775</v>
      </c>
      <c r="O97" s="57">
        <f t="shared" si="19"/>
        <v>15.575</v>
      </c>
      <c r="P97" s="57">
        <f t="shared" si="20"/>
        <v>74.045</v>
      </c>
    </row>
    <row r="98" spans="1:16" s="2" customFormat="1" ht="22.5" customHeight="1">
      <c r="A98" s="53">
        <v>2016105</v>
      </c>
      <c r="B98" s="52">
        <v>14.41</v>
      </c>
      <c r="C98" s="12">
        <v>73</v>
      </c>
      <c r="D98" s="52">
        <f t="shared" si="14"/>
        <v>14.600000000000001</v>
      </c>
      <c r="E98" s="52">
        <v>70.4</v>
      </c>
      <c r="F98" s="52">
        <f t="shared" si="15"/>
        <v>21.12</v>
      </c>
      <c r="G98" s="52">
        <v>90</v>
      </c>
      <c r="H98" s="52">
        <v>90</v>
      </c>
      <c r="I98" s="52">
        <v>85</v>
      </c>
      <c r="J98" s="52">
        <f t="shared" si="16"/>
        <v>265</v>
      </c>
      <c r="K98" s="57">
        <f t="shared" si="21"/>
        <v>88.33333333333333</v>
      </c>
      <c r="L98" s="57">
        <f t="shared" si="18"/>
        <v>13.249999999999998</v>
      </c>
      <c r="M98" s="52">
        <v>8.7</v>
      </c>
      <c r="N98" s="28">
        <v>8.5</v>
      </c>
      <c r="O98" s="57">
        <f t="shared" si="19"/>
        <v>17.2</v>
      </c>
      <c r="P98" s="57">
        <f t="shared" si="20"/>
        <v>80.58</v>
      </c>
    </row>
    <row r="99" spans="1:16" s="2" customFormat="1" ht="22.5" customHeight="1">
      <c r="A99" s="53">
        <v>2016107</v>
      </c>
      <c r="B99" s="52">
        <v>14.86</v>
      </c>
      <c r="C99" s="12">
        <v>80</v>
      </c>
      <c r="D99" s="52">
        <f t="shared" si="14"/>
        <v>16</v>
      </c>
      <c r="E99" s="52">
        <v>81.8</v>
      </c>
      <c r="F99" s="52">
        <f t="shared" si="15"/>
        <v>24.54</v>
      </c>
      <c r="G99" s="52">
        <v>90</v>
      </c>
      <c r="H99" s="52">
        <v>95</v>
      </c>
      <c r="I99" s="52">
        <v>95</v>
      </c>
      <c r="J99" s="52">
        <f t="shared" si="16"/>
        <v>280</v>
      </c>
      <c r="K99" s="57">
        <f t="shared" si="21"/>
        <v>93.33333333333333</v>
      </c>
      <c r="L99" s="57">
        <f t="shared" si="18"/>
        <v>13.999999999999998</v>
      </c>
      <c r="M99" s="52">
        <v>8</v>
      </c>
      <c r="N99" s="28">
        <v>8.2</v>
      </c>
      <c r="O99" s="57">
        <f t="shared" si="19"/>
        <v>16.2</v>
      </c>
      <c r="P99" s="57">
        <f t="shared" si="20"/>
        <v>85.6</v>
      </c>
    </row>
    <row r="100" spans="1:16" s="47" customFormat="1" ht="22.5" customHeight="1">
      <c r="A100" s="53">
        <v>2016108</v>
      </c>
      <c r="B100" s="52">
        <v>14.66</v>
      </c>
      <c r="C100" s="12">
        <v>75</v>
      </c>
      <c r="D100" s="52">
        <f aca="true" t="shared" si="22" ref="D100:D131">C100*0.2</f>
        <v>15</v>
      </c>
      <c r="E100" s="52">
        <v>61.4</v>
      </c>
      <c r="F100" s="52">
        <f aca="true" t="shared" si="23" ref="F100:F131">E100*0.3</f>
        <v>18.419999999999998</v>
      </c>
      <c r="G100" s="52">
        <v>100</v>
      </c>
      <c r="H100" s="52">
        <v>95</v>
      </c>
      <c r="I100" s="52">
        <v>100</v>
      </c>
      <c r="J100" s="52">
        <f aca="true" t="shared" si="24" ref="J100:J131">G100+H100+I100</f>
        <v>295</v>
      </c>
      <c r="K100" s="57">
        <f t="shared" si="21"/>
        <v>98.33333333333333</v>
      </c>
      <c r="L100" s="57">
        <f aca="true" t="shared" si="25" ref="L100:L131">K100*0.15</f>
        <v>14.749999999999998</v>
      </c>
      <c r="M100" s="52">
        <v>7.6</v>
      </c>
      <c r="N100" s="28">
        <v>7.6</v>
      </c>
      <c r="O100" s="57">
        <f aca="true" t="shared" si="26" ref="O100:O131">M100+N100</f>
        <v>15.2</v>
      </c>
      <c r="P100" s="57">
        <f aca="true" t="shared" si="27" ref="P100:P131">B100+D100+F100+L100+O100</f>
        <v>78.03</v>
      </c>
    </row>
    <row r="101" spans="1:16" s="2" customFormat="1" ht="22.5" customHeight="1">
      <c r="A101" s="53">
        <v>2016109</v>
      </c>
      <c r="B101" s="52">
        <v>14.36</v>
      </c>
      <c r="C101" s="12">
        <v>87</v>
      </c>
      <c r="D101" s="52">
        <f t="shared" si="22"/>
        <v>17.400000000000002</v>
      </c>
      <c r="E101" s="52">
        <v>78.6</v>
      </c>
      <c r="F101" s="52">
        <f t="shared" si="23"/>
        <v>23.58</v>
      </c>
      <c r="G101" s="52">
        <v>90</v>
      </c>
      <c r="H101" s="52">
        <v>95</v>
      </c>
      <c r="I101" s="52">
        <v>90</v>
      </c>
      <c r="J101" s="52">
        <f t="shared" si="24"/>
        <v>275</v>
      </c>
      <c r="K101" s="57">
        <f t="shared" si="21"/>
        <v>91.66666666666667</v>
      </c>
      <c r="L101" s="57">
        <f t="shared" si="25"/>
        <v>13.75</v>
      </c>
      <c r="M101" s="52">
        <v>9.4</v>
      </c>
      <c r="N101" s="28">
        <v>9.4</v>
      </c>
      <c r="O101" s="57">
        <f t="shared" si="26"/>
        <v>18.8</v>
      </c>
      <c r="P101" s="57">
        <f t="shared" si="27"/>
        <v>87.89</v>
      </c>
    </row>
    <row r="102" spans="1:16" s="2" customFormat="1" ht="22.5" customHeight="1">
      <c r="A102" s="53">
        <v>2016110</v>
      </c>
      <c r="B102" s="52">
        <v>14.94</v>
      </c>
      <c r="C102" s="12">
        <v>92</v>
      </c>
      <c r="D102" s="52">
        <f t="shared" si="22"/>
        <v>18.400000000000002</v>
      </c>
      <c r="E102" s="52">
        <v>85.4</v>
      </c>
      <c r="F102" s="52">
        <f t="shared" si="23"/>
        <v>25.62</v>
      </c>
      <c r="G102" s="52">
        <v>100</v>
      </c>
      <c r="H102" s="52">
        <v>100</v>
      </c>
      <c r="I102" s="52">
        <v>100</v>
      </c>
      <c r="J102" s="52">
        <f t="shared" si="24"/>
        <v>300</v>
      </c>
      <c r="K102" s="57">
        <f t="shared" si="21"/>
        <v>100</v>
      </c>
      <c r="L102" s="57">
        <f t="shared" si="25"/>
        <v>15</v>
      </c>
      <c r="M102" s="52">
        <v>9</v>
      </c>
      <c r="N102" s="28">
        <v>8.625</v>
      </c>
      <c r="O102" s="57">
        <f t="shared" si="26"/>
        <v>17.625</v>
      </c>
      <c r="P102" s="57">
        <f t="shared" si="27"/>
        <v>91.58500000000001</v>
      </c>
    </row>
    <row r="103" spans="1:16" s="2" customFormat="1" ht="22.5" customHeight="1">
      <c r="A103" s="53">
        <v>2016111</v>
      </c>
      <c r="B103" s="52">
        <v>14.64</v>
      </c>
      <c r="C103" s="12">
        <v>76</v>
      </c>
      <c r="D103" s="52">
        <f t="shared" si="22"/>
        <v>15.200000000000001</v>
      </c>
      <c r="E103" s="52">
        <v>75.8</v>
      </c>
      <c r="F103" s="52">
        <f t="shared" si="23"/>
        <v>22.74</v>
      </c>
      <c r="G103" s="52">
        <v>95</v>
      </c>
      <c r="H103" s="52">
        <v>90</v>
      </c>
      <c r="I103" s="52">
        <v>90</v>
      </c>
      <c r="J103" s="52">
        <f t="shared" si="24"/>
        <v>275</v>
      </c>
      <c r="K103" s="57">
        <f t="shared" si="21"/>
        <v>91.66666666666667</v>
      </c>
      <c r="L103" s="57">
        <f t="shared" si="25"/>
        <v>13.75</v>
      </c>
      <c r="M103" s="52">
        <v>9.3</v>
      </c>
      <c r="N103" s="28">
        <v>8.6625</v>
      </c>
      <c r="O103" s="57">
        <f t="shared" si="26"/>
        <v>17.9625</v>
      </c>
      <c r="P103" s="57">
        <f t="shared" si="27"/>
        <v>84.29249999999999</v>
      </c>
    </row>
    <row r="104" spans="1:16" s="2" customFormat="1" ht="22.5" customHeight="1">
      <c r="A104" s="53">
        <v>2016112</v>
      </c>
      <c r="B104" s="52">
        <v>13.74</v>
      </c>
      <c r="C104" s="12">
        <v>83</v>
      </c>
      <c r="D104" s="52">
        <f t="shared" si="22"/>
        <v>16.6</v>
      </c>
      <c r="E104" s="52">
        <v>75.6</v>
      </c>
      <c r="F104" s="52">
        <f t="shared" si="23"/>
        <v>22.679999999999996</v>
      </c>
      <c r="G104" s="52">
        <v>95</v>
      </c>
      <c r="H104" s="52">
        <v>100</v>
      </c>
      <c r="I104" s="52">
        <v>100</v>
      </c>
      <c r="J104" s="52">
        <f t="shared" si="24"/>
        <v>295</v>
      </c>
      <c r="K104" s="57">
        <f t="shared" si="21"/>
        <v>98.33333333333333</v>
      </c>
      <c r="L104" s="57">
        <f t="shared" si="25"/>
        <v>14.749999999999998</v>
      </c>
      <c r="M104" s="52">
        <v>8.6</v>
      </c>
      <c r="N104" s="28">
        <v>8.2875</v>
      </c>
      <c r="O104" s="57">
        <f t="shared" si="26"/>
        <v>16.8875</v>
      </c>
      <c r="P104" s="57">
        <f t="shared" si="27"/>
        <v>84.6575</v>
      </c>
    </row>
    <row r="105" spans="1:16" s="2" customFormat="1" ht="22.5" customHeight="1">
      <c r="A105" s="53">
        <v>2016113</v>
      </c>
      <c r="B105" s="52">
        <v>14.59</v>
      </c>
      <c r="C105" s="12">
        <v>70</v>
      </c>
      <c r="D105" s="52">
        <f t="shared" si="22"/>
        <v>14</v>
      </c>
      <c r="E105" s="52">
        <v>77</v>
      </c>
      <c r="F105" s="52">
        <f t="shared" si="23"/>
        <v>23.099999999999998</v>
      </c>
      <c r="G105" s="52">
        <v>85</v>
      </c>
      <c r="H105" s="52">
        <v>95</v>
      </c>
      <c r="I105" s="52">
        <v>85</v>
      </c>
      <c r="J105" s="52">
        <f t="shared" si="24"/>
        <v>265</v>
      </c>
      <c r="K105" s="57">
        <f t="shared" si="21"/>
        <v>88.33333333333333</v>
      </c>
      <c r="L105" s="57">
        <f t="shared" si="25"/>
        <v>13.249999999999998</v>
      </c>
      <c r="M105" s="52">
        <v>7.6</v>
      </c>
      <c r="N105" s="28">
        <v>7.574999999999999</v>
      </c>
      <c r="O105" s="57">
        <f t="shared" si="26"/>
        <v>15.174999999999999</v>
      </c>
      <c r="P105" s="57">
        <f t="shared" si="27"/>
        <v>80.115</v>
      </c>
    </row>
    <row r="106" spans="1:16" s="47" customFormat="1" ht="22.5" customHeight="1">
      <c r="A106" s="53">
        <v>2016114</v>
      </c>
      <c r="B106" s="52">
        <v>14.64</v>
      </c>
      <c r="C106" s="12">
        <v>77</v>
      </c>
      <c r="D106" s="52">
        <f t="shared" si="22"/>
        <v>15.4</v>
      </c>
      <c r="E106" s="52">
        <v>86.6</v>
      </c>
      <c r="F106" s="52">
        <f t="shared" si="23"/>
        <v>25.979999999999997</v>
      </c>
      <c r="G106" s="52">
        <v>90</v>
      </c>
      <c r="H106" s="52">
        <v>85</v>
      </c>
      <c r="I106" s="52">
        <v>90</v>
      </c>
      <c r="J106" s="52">
        <f t="shared" si="24"/>
        <v>265</v>
      </c>
      <c r="K106" s="57">
        <f t="shared" si="21"/>
        <v>88.33333333333333</v>
      </c>
      <c r="L106" s="57">
        <f t="shared" si="25"/>
        <v>13.249999999999998</v>
      </c>
      <c r="M106" s="52">
        <v>7.5</v>
      </c>
      <c r="N106" s="28">
        <v>7.312500000000001</v>
      </c>
      <c r="O106" s="57">
        <f t="shared" si="26"/>
        <v>14.8125</v>
      </c>
      <c r="P106" s="57">
        <f t="shared" si="27"/>
        <v>84.0825</v>
      </c>
    </row>
    <row r="107" spans="1:16" s="2" customFormat="1" ht="22.5" customHeight="1">
      <c r="A107" s="53">
        <v>2016115</v>
      </c>
      <c r="B107" s="52">
        <v>14.95</v>
      </c>
      <c r="C107" s="12">
        <v>68</v>
      </c>
      <c r="D107" s="52">
        <f t="shared" si="22"/>
        <v>13.600000000000001</v>
      </c>
      <c r="E107" s="52">
        <v>74</v>
      </c>
      <c r="F107" s="52">
        <f t="shared" si="23"/>
        <v>22.2</v>
      </c>
      <c r="G107" s="52">
        <v>100</v>
      </c>
      <c r="H107" s="52">
        <v>100</v>
      </c>
      <c r="I107" s="52">
        <v>100</v>
      </c>
      <c r="J107" s="52">
        <f t="shared" si="24"/>
        <v>300</v>
      </c>
      <c r="K107" s="57">
        <f t="shared" si="21"/>
        <v>100</v>
      </c>
      <c r="L107" s="57">
        <f t="shared" si="25"/>
        <v>15</v>
      </c>
      <c r="M107" s="52">
        <v>8.5</v>
      </c>
      <c r="N107" s="28">
        <v>8.4125</v>
      </c>
      <c r="O107" s="57">
        <f t="shared" si="26"/>
        <v>16.9125</v>
      </c>
      <c r="P107" s="57">
        <f t="shared" si="27"/>
        <v>82.6625</v>
      </c>
    </row>
    <row r="108" spans="1:16" s="2" customFormat="1" ht="22.5" customHeight="1">
      <c r="A108" s="53">
        <v>2016116</v>
      </c>
      <c r="B108" s="52">
        <v>14.69</v>
      </c>
      <c r="C108" s="12">
        <v>88</v>
      </c>
      <c r="D108" s="52">
        <f t="shared" si="22"/>
        <v>17.6</v>
      </c>
      <c r="E108" s="52">
        <v>85.8</v>
      </c>
      <c r="F108" s="52">
        <f t="shared" si="23"/>
        <v>25.74</v>
      </c>
      <c r="G108" s="52">
        <v>90</v>
      </c>
      <c r="H108" s="52">
        <v>95</v>
      </c>
      <c r="I108" s="52">
        <v>95</v>
      </c>
      <c r="J108" s="52">
        <f t="shared" si="24"/>
        <v>280</v>
      </c>
      <c r="K108" s="57">
        <f t="shared" si="21"/>
        <v>93.33333333333333</v>
      </c>
      <c r="L108" s="57">
        <f t="shared" si="25"/>
        <v>13.999999999999998</v>
      </c>
      <c r="M108" s="52">
        <v>8.1</v>
      </c>
      <c r="N108" s="28">
        <v>8.175</v>
      </c>
      <c r="O108" s="57">
        <f t="shared" si="26"/>
        <v>16.275</v>
      </c>
      <c r="P108" s="57">
        <f t="shared" si="27"/>
        <v>88.305</v>
      </c>
    </row>
    <row r="109" spans="1:16" s="2" customFormat="1" ht="22.5" customHeight="1">
      <c r="A109" s="53">
        <v>2016117</v>
      </c>
      <c r="B109" s="52">
        <v>14.78</v>
      </c>
      <c r="C109" s="12">
        <v>71</v>
      </c>
      <c r="D109" s="52">
        <f t="shared" si="22"/>
        <v>14.200000000000001</v>
      </c>
      <c r="E109" s="52">
        <v>72.2</v>
      </c>
      <c r="F109" s="52">
        <f t="shared" si="23"/>
        <v>21.66</v>
      </c>
      <c r="G109" s="52">
        <v>100</v>
      </c>
      <c r="H109" s="52">
        <v>95</v>
      </c>
      <c r="I109" s="52">
        <v>100</v>
      </c>
      <c r="J109" s="52">
        <f t="shared" si="24"/>
        <v>295</v>
      </c>
      <c r="K109" s="57">
        <f t="shared" si="21"/>
        <v>98.33333333333333</v>
      </c>
      <c r="L109" s="57">
        <f t="shared" si="25"/>
        <v>14.749999999999998</v>
      </c>
      <c r="M109" s="52">
        <v>8.2</v>
      </c>
      <c r="N109" s="28">
        <v>8.0625</v>
      </c>
      <c r="O109" s="57">
        <f t="shared" si="26"/>
        <v>16.2625</v>
      </c>
      <c r="P109" s="57">
        <f t="shared" si="27"/>
        <v>81.6525</v>
      </c>
    </row>
    <row r="110" spans="1:16" s="2" customFormat="1" ht="22.5" customHeight="1">
      <c r="A110" s="53">
        <v>2016118</v>
      </c>
      <c r="B110" s="52">
        <v>14.89</v>
      </c>
      <c r="C110" s="12">
        <v>70</v>
      </c>
      <c r="D110" s="52">
        <f t="shared" si="22"/>
        <v>14</v>
      </c>
      <c r="E110" s="52">
        <v>72.8</v>
      </c>
      <c r="F110" s="52">
        <f t="shared" si="23"/>
        <v>21.84</v>
      </c>
      <c r="G110" s="52">
        <v>85</v>
      </c>
      <c r="H110" s="52">
        <v>95</v>
      </c>
      <c r="I110" s="52">
        <v>95</v>
      </c>
      <c r="J110" s="52">
        <f t="shared" si="24"/>
        <v>275</v>
      </c>
      <c r="K110" s="57">
        <f t="shared" si="21"/>
        <v>91.66666666666667</v>
      </c>
      <c r="L110" s="57">
        <f t="shared" si="25"/>
        <v>13.75</v>
      </c>
      <c r="M110" s="52">
        <v>8.3</v>
      </c>
      <c r="N110" s="28">
        <v>8.049999999999999</v>
      </c>
      <c r="O110" s="57">
        <f t="shared" si="26"/>
        <v>16.35</v>
      </c>
      <c r="P110" s="57">
        <f t="shared" si="27"/>
        <v>80.83000000000001</v>
      </c>
    </row>
    <row r="111" spans="1:16" s="2" customFormat="1" ht="22.5" customHeight="1">
      <c r="A111" s="53">
        <v>2016119</v>
      </c>
      <c r="B111" s="52">
        <v>14.89</v>
      </c>
      <c r="C111" s="12">
        <v>77</v>
      </c>
      <c r="D111" s="52">
        <f t="shared" si="22"/>
        <v>15.4</v>
      </c>
      <c r="E111" s="52">
        <v>74.4</v>
      </c>
      <c r="F111" s="52">
        <f t="shared" si="23"/>
        <v>22.32</v>
      </c>
      <c r="G111" s="52">
        <v>95</v>
      </c>
      <c r="H111" s="52">
        <v>95</v>
      </c>
      <c r="I111" s="52">
        <v>95</v>
      </c>
      <c r="J111" s="52">
        <f t="shared" si="24"/>
        <v>285</v>
      </c>
      <c r="K111" s="57">
        <f t="shared" si="21"/>
        <v>95</v>
      </c>
      <c r="L111" s="57">
        <f t="shared" si="25"/>
        <v>14.25</v>
      </c>
      <c r="M111" s="52">
        <v>8.2</v>
      </c>
      <c r="N111" s="28">
        <v>7.9624999999999995</v>
      </c>
      <c r="O111" s="57">
        <f t="shared" si="26"/>
        <v>16.162499999999998</v>
      </c>
      <c r="P111" s="57">
        <f t="shared" si="27"/>
        <v>83.0225</v>
      </c>
    </row>
    <row r="112" spans="1:16" s="2" customFormat="1" ht="22.5" customHeight="1">
      <c r="A112" s="53">
        <v>2016120</v>
      </c>
      <c r="B112" s="52">
        <v>14.78</v>
      </c>
      <c r="C112" s="12">
        <v>77</v>
      </c>
      <c r="D112" s="52">
        <f t="shared" si="22"/>
        <v>15.4</v>
      </c>
      <c r="E112" s="52">
        <v>80</v>
      </c>
      <c r="F112" s="52">
        <f t="shared" si="23"/>
        <v>24</v>
      </c>
      <c r="G112" s="52">
        <v>90</v>
      </c>
      <c r="H112" s="52">
        <v>85</v>
      </c>
      <c r="I112" s="52">
        <v>90</v>
      </c>
      <c r="J112" s="52">
        <f t="shared" si="24"/>
        <v>265</v>
      </c>
      <c r="K112" s="57">
        <f t="shared" si="21"/>
        <v>88.33333333333333</v>
      </c>
      <c r="L112" s="57">
        <f t="shared" si="25"/>
        <v>13.249999999999998</v>
      </c>
      <c r="M112" s="52">
        <v>8.2</v>
      </c>
      <c r="N112" s="28">
        <v>7.8875</v>
      </c>
      <c r="O112" s="57">
        <f t="shared" si="26"/>
        <v>16.0875</v>
      </c>
      <c r="P112" s="57">
        <f t="shared" si="27"/>
        <v>83.51749999999998</v>
      </c>
    </row>
    <row r="113" spans="1:16" s="2" customFormat="1" ht="22.5" customHeight="1">
      <c r="A113" s="53">
        <v>2016121</v>
      </c>
      <c r="B113" s="52">
        <v>14</v>
      </c>
      <c r="C113" s="12">
        <v>80</v>
      </c>
      <c r="D113" s="52">
        <f t="shared" si="22"/>
        <v>16</v>
      </c>
      <c r="E113" s="52">
        <v>77.6</v>
      </c>
      <c r="F113" s="52">
        <f t="shared" si="23"/>
        <v>23.279999999999998</v>
      </c>
      <c r="G113" s="52">
        <v>100</v>
      </c>
      <c r="H113" s="52">
        <v>100</v>
      </c>
      <c r="I113" s="52">
        <v>100</v>
      </c>
      <c r="J113" s="52">
        <f t="shared" si="24"/>
        <v>300</v>
      </c>
      <c r="K113" s="57">
        <f t="shared" si="21"/>
        <v>100</v>
      </c>
      <c r="L113" s="57">
        <f t="shared" si="25"/>
        <v>15</v>
      </c>
      <c r="M113" s="52">
        <v>8.5</v>
      </c>
      <c r="N113" s="28">
        <v>8.0875</v>
      </c>
      <c r="O113" s="57">
        <f t="shared" si="26"/>
        <v>16.5875</v>
      </c>
      <c r="P113" s="57">
        <f t="shared" si="27"/>
        <v>84.8675</v>
      </c>
    </row>
    <row r="114" spans="1:16" s="2" customFormat="1" ht="22.5" customHeight="1">
      <c r="A114" s="54">
        <v>2016122</v>
      </c>
      <c r="B114" s="52">
        <v>14.72</v>
      </c>
      <c r="C114" s="20">
        <v>74</v>
      </c>
      <c r="D114" s="52">
        <f t="shared" si="22"/>
        <v>14.8</v>
      </c>
      <c r="E114" s="52">
        <v>77.8</v>
      </c>
      <c r="F114" s="52">
        <f t="shared" si="23"/>
        <v>23.34</v>
      </c>
      <c r="G114" s="52">
        <v>85</v>
      </c>
      <c r="H114" s="52">
        <v>90</v>
      </c>
      <c r="I114" s="52">
        <v>90</v>
      </c>
      <c r="J114" s="52">
        <f t="shared" si="24"/>
        <v>265</v>
      </c>
      <c r="K114" s="57">
        <f t="shared" si="21"/>
        <v>88.33333333333333</v>
      </c>
      <c r="L114" s="57">
        <f t="shared" si="25"/>
        <v>13.249999999999998</v>
      </c>
      <c r="M114" s="52">
        <v>8.2</v>
      </c>
      <c r="N114" s="28">
        <v>8.2375</v>
      </c>
      <c r="O114" s="57">
        <f t="shared" si="26"/>
        <v>16.4375</v>
      </c>
      <c r="P114" s="57">
        <f t="shared" si="27"/>
        <v>82.5475</v>
      </c>
    </row>
    <row r="115" spans="1:16" s="2" customFormat="1" ht="22.5" customHeight="1">
      <c r="A115" s="53">
        <v>2016123</v>
      </c>
      <c r="B115" s="52">
        <v>14.67</v>
      </c>
      <c r="C115" s="12">
        <v>70</v>
      </c>
      <c r="D115" s="52">
        <f t="shared" si="22"/>
        <v>14</v>
      </c>
      <c r="E115" s="52">
        <v>71.2</v>
      </c>
      <c r="F115" s="52">
        <f t="shared" si="23"/>
        <v>21.36</v>
      </c>
      <c r="G115" s="52">
        <v>100</v>
      </c>
      <c r="H115" s="52">
        <v>100</v>
      </c>
      <c r="I115" s="52">
        <v>100</v>
      </c>
      <c r="J115" s="52">
        <f t="shared" si="24"/>
        <v>300</v>
      </c>
      <c r="K115" s="57">
        <f t="shared" si="21"/>
        <v>100</v>
      </c>
      <c r="L115" s="57">
        <f t="shared" si="25"/>
        <v>15</v>
      </c>
      <c r="M115" s="52">
        <v>7.9</v>
      </c>
      <c r="N115" s="28">
        <v>7.8125</v>
      </c>
      <c r="O115" s="57">
        <f t="shared" si="26"/>
        <v>15.7125</v>
      </c>
      <c r="P115" s="57">
        <f t="shared" si="27"/>
        <v>80.7425</v>
      </c>
    </row>
    <row r="116" spans="1:16" s="2" customFormat="1" ht="22.5" customHeight="1">
      <c r="A116" s="53">
        <v>2016124</v>
      </c>
      <c r="B116" s="52">
        <v>14.98</v>
      </c>
      <c r="C116" s="12">
        <v>84</v>
      </c>
      <c r="D116" s="52">
        <f t="shared" si="22"/>
        <v>16.8</v>
      </c>
      <c r="E116" s="52">
        <v>66.2</v>
      </c>
      <c r="F116" s="52">
        <f t="shared" si="23"/>
        <v>19.86</v>
      </c>
      <c r="G116" s="52">
        <v>100</v>
      </c>
      <c r="H116" s="52">
        <v>100</v>
      </c>
      <c r="I116" s="52">
        <v>100</v>
      </c>
      <c r="J116" s="52">
        <f t="shared" si="24"/>
        <v>300</v>
      </c>
      <c r="K116" s="57">
        <f t="shared" si="21"/>
        <v>100</v>
      </c>
      <c r="L116" s="57">
        <f t="shared" si="25"/>
        <v>15</v>
      </c>
      <c r="M116" s="52">
        <v>8.5</v>
      </c>
      <c r="N116" s="28">
        <v>8.125</v>
      </c>
      <c r="O116" s="57">
        <f t="shared" si="26"/>
        <v>16.625</v>
      </c>
      <c r="P116" s="57">
        <f t="shared" si="27"/>
        <v>83.265</v>
      </c>
    </row>
    <row r="117" spans="1:16" s="2" customFormat="1" ht="22.5" customHeight="1">
      <c r="A117" s="53">
        <v>2016126</v>
      </c>
      <c r="B117" s="52">
        <v>14.68</v>
      </c>
      <c r="C117" s="12">
        <v>82</v>
      </c>
      <c r="D117" s="52">
        <f t="shared" si="22"/>
        <v>16.400000000000002</v>
      </c>
      <c r="E117" s="52">
        <v>76.4</v>
      </c>
      <c r="F117" s="52">
        <f t="shared" si="23"/>
        <v>22.92</v>
      </c>
      <c r="G117" s="52">
        <v>100</v>
      </c>
      <c r="H117" s="52">
        <v>100</v>
      </c>
      <c r="I117" s="52">
        <v>95</v>
      </c>
      <c r="J117" s="52">
        <f t="shared" si="24"/>
        <v>295</v>
      </c>
      <c r="K117" s="57">
        <f t="shared" si="21"/>
        <v>98.33333333333333</v>
      </c>
      <c r="L117" s="57">
        <f t="shared" si="25"/>
        <v>14.749999999999998</v>
      </c>
      <c r="M117" s="52">
        <v>8.3</v>
      </c>
      <c r="N117" s="28">
        <v>8.225</v>
      </c>
      <c r="O117" s="57">
        <f t="shared" si="26"/>
        <v>16.525</v>
      </c>
      <c r="P117" s="57">
        <f t="shared" si="27"/>
        <v>85.275</v>
      </c>
    </row>
    <row r="118" spans="1:16" s="2" customFormat="1" ht="22.5" customHeight="1">
      <c r="A118" s="53">
        <v>2016127</v>
      </c>
      <c r="B118" s="52">
        <v>14.66</v>
      </c>
      <c r="C118" s="12">
        <v>80</v>
      </c>
      <c r="D118" s="52">
        <f t="shared" si="22"/>
        <v>16</v>
      </c>
      <c r="E118" s="52">
        <v>73.2</v>
      </c>
      <c r="F118" s="52">
        <f t="shared" si="23"/>
        <v>21.96</v>
      </c>
      <c r="G118" s="52">
        <v>100</v>
      </c>
      <c r="H118" s="52">
        <v>100</v>
      </c>
      <c r="I118" s="52">
        <v>100</v>
      </c>
      <c r="J118" s="52">
        <f t="shared" si="24"/>
        <v>300</v>
      </c>
      <c r="K118" s="57">
        <f t="shared" si="21"/>
        <v>100</v>
      </c>
      <c r="L118" s="57">
        <f t="shared" si="25"/>
        <v>15</v>
      </c>
      <c r="M118" s="52">
        <v>8</v>
      </c>
      <c r="N118" s="28">
        <v>8.125</v>
      </c>
      <c r="O118" s="57">
        <f t="shared" si="26"/>
        <v>16.125</v>
      </c>
      <c r="P118" s="57">
        <f t="shared" si="27"/>
        <v>83.745</v>
      </c>
    </row>
    <row r="119" spans="1:16" s="47" customFormat="1" ht="22.5" customHeight="1">
      <c r="A119" s="53">
        <v>2016128</v>
      </c>
      <c r="B119" s="52">
        <v>14.66</v>
      </c>
      <c r="C119" s="12">
        <v>84</v>
      </c>
      <c r="D119" s="52">
        <f t="shared" si="22"/>
        <v>16.8</v>
      </c>
      <c r="E119" s="52">
        <v>81.6</v>
      </c>
      <c r="F119" s="52">
        <f t="shared" si="23"/>
        <v>24.479999999999997</v>
      </c>
      <c r="G119" s="52">
        <v>100</v>
      </c>
      <c r="H119" s="52">
        <v>100</v>
      </c>
      <c r="I119" s="52">
        <v>100</v>
      </c>
      <c r="J119" s="52">
        <f t="shared" si="24"/>
        <v>300</v>
      </c>
      <c r="K119" s="57">
        <f t="shared" si="21"/>
        <v>100</v>
      </c>
      <c r="L119" s="57">
        <f t="shared" si="25"/>
        <v>15</v>
      </c>
      <c r="M119" s="52">
        <v>9.2</v>
      </c>
      <c r="N119" s="28">
        <v>9.0375</v>
      </c>
      <c r="O119" s="57">
        <f t="shared" si="26"/>
        <v>18.237499999999997</v>
      </c>
      <c r="P119" s="57">
        <f t="shared" si="27"/>
        <v>89.1775</v>
      </c>
    </row>
    <row r="120" spans="1:16" s="47" customFormat="1" ht="22.5" customHeight="1">
      <c r="A120" s="53">
        <v>2016129</v>
      </c>
      <c r="B120" s="52">
        <v>14.88</v>
      </c>
      <c r="C120" s="12">
        <v>92</v>
      </c>
      <c r="D120" s="52">
        <f t="shared" si="22"/>
        <v>18.400000000000002</v>
      </c>
      <c r="E120" s="52">
        <v>85.2</v>
      </c>
      <c r="F120" s="52">
        <f t="shared" si="23"/>
        <v>25.56</v>
      </c>
      <c r="G120" s="52">
        <v>90</v>
      </c>
      <c r="H120" s="52">
        <v>90</v>
      </c>
      <c r="I120" s="52">
        <v>90</v>
      </c>
      <c r="J120" s="52">
        <f t="shared" si="24"/>
        <v>270</v>
      </c>
      <c r="K120" s="57">
        <f t="shared" si="21"/>
        <v>90</v>
      </c>
      <c r="L120" s="57">
        <f t="shared" si="25"/>
        <v>13.5</v>
      </c>
      <c r="M120" s="52">
        <v>9.4</v>
      </c>
      <c r="N120" s="28">
        <v>9.1875</v>
      </c>
      <c r="O120" s="57">
        <f t="shared" si="26"/>
        <v>18.5875</v>
      </c>
      <c r="P120" s="57">
        <f t="shared" si="27"/>
        <v>90.92750000000001</v>
      </c>
    </row>
    <row r="121" spans="1:16" s="47" customFormat="1" ht="22.5" customHeight="1">
      <c r="A121" s="53">
        <v>2016130</v>
      </c>
      <c r="B121" s="52">
        <v>14.44</v>
      </c>
      <c r="C121" s="12">
        <v>86</v>
      </c>
      <c r="D121" s="52">
        <f t="shared" si="22"/>
        <v>17.2</v>
      </c>
      <c r="E121" s="52">
        <v>88.2</v>
      </c>
      <c r="F121" s="52">
        <f t="shared" si="23"/>
        <v>26.46</v>
      </c>
      <c r="G121" s="52"/>
      <c r="H121" s="52">
        <v>85</v>
      </c>
      <c r="I121" s="52">
        <v>90</v>
      </c>
      <c r="J121" s="52">
        <f t="shared" si="24"/>
        <v>175</v>
      </c>
      <c r="K121" s="57">
        <f>J121/2</f>
        <v>87.5</v>
      </c>
      <c r="L121" s="57">
        <f t="shared" si="25"/>
        <v>13.125</v>
      </c>
      <c r="M121" s="52">
        <v>8.9</v>
      </c>
      <c r="N121" s="28">
        <v>8.3</v>
      </c>
      <c r="O121" s="57">
        <f t="shared" si="26"/>
        <v>17.200000000000003</v>
      </c>
      <c r="P121" s="57">
        <f t="shared" si="27"/>
        <v>88.425</v>
      </c>
    </row>
    <row r="122" spans="1:16" s="47" customFormat="1" ht="22.5" customHeight="1">
      <c r="A122" s="53">
        <v>2016131</v>
      </c>
      <c r="B122" s="52">
        <v>14.88</v>
      </c>
      <c r="C122" s="12">
        <v>70</v>
      </c>
      <c r="D122" s="52">
        <f t="shared" si="22"/>
        <v>14</v>
      </c>
      <c r="E122" s="52">
        <v>78.2</v>
      </c>
      <c r="F122" s="52">
        <f t="shared" si="23"/>
        <v>23.46</v>
      </c>
      <c r="G122" s="52">
        <v>95</v>
      </c>
      <c r="H122" s="52">
        <v>95</v>
      </c>
      <c r="I122" s="52">
        <v>95</v>
      </c>
      <c r="J122" s="52">
        <f t="shared" si="24"/>
        <v>285</v>
      </c>
      <c r="K122" s="57">
        <f aca="true" t="shared" si="28" ref="K122:K128">J122/3</f>
        <v>95</v>
      </c>
      <c r="L122" s="57">
        <f t="shared" si="25"/>
        <v>14.25</v>
      </c>
      <c r="M122" s="52">
        <v>8.2</v>
      </c>
      <c r="N122" s="28">
        <v>7.862500000000001</v>
      </c>
      <c r="O122" s="57">
        <f t="shared" si="26"/>
        <v>16.0625</v>
      </c>
      <c r="P122" s="57">
        <f t="shared" si="27"/>
        <v>82.6525</v>
      </c>
    </row>
    <row r="123" spans="1:16" s="47" customFormat="1" ht="22.5" customHeight="1">
      <c r="A123" s="53">
        <v>2016133</v>
      </c>
      <c r="B123" s="52">
        <v>14.97</v>
      </c>
      <c r="C123" s="12">
        <v>90</v>
      </c>
      <c r="D123" s="52">
        <f t="shared" si="22"/>
        <v>18</v>
      </c>
      <c r="E123" s="52">
        <v>86.8</v>
      </c>
      <c r="F123" s="52">
        <f t="shared" si="23"/>
        <v>26.04</v>
      </c>
      <c r="G123" s="52">
        <v>90</v>
      </c>
      <c r="H123" s="52">
        <v>95</v>
      </c>
      <c r="I123" s="52">
        <v>100</v>
      </c>
      <c r="J123" s="52">
        <f t="shared" si="24"/>
        <v>285</v>
      </c>
      <c r="K123" s="57">
        <f t="shared" si="28"/>
        <v>95</v>
      </c>
      <c r="L123" s="57">
        <f t="shared" si="25"/>
        <v>14.25</v>
      </c>
      <c r="M123" s="52">
        <v>9.5</v>
      </c>
      <c r="N123" s="28">
        <v>9.3625</v>
      </c>
      <c r="O123" s="57">
        <f t="shared" si="26"/>
        <v>18.8625</v>
      </c>
      <c r="P123" s="57">
        <f t="shared" si="27"/>
        <v>92.12249999999999</v>
      </c>
    </row>
    <row r="124" spans="1:16" s="47" customFormat="1" ht="22.5" customHeight="1">
      <c r="A124" s="53">
        <v>2016134</v>
      </c>
      <c r="B124" s="52">
        <v>13.19</v>
      </c>
      <c r="C124" s="12">
        <v>78</v>
      </c>
      <c r="D124" s="52">
        <f t="shared" si="22"/>
        <v>15.600000000000001</v>
      </c>
      <c r="E124" s="52">
        <v>90.4</v>
      </c>
      <c r="F124" s="52">
        <f t="shared" si="23"/>
        <v>27.12</v>
      </c>
      <c r="G124" s="52">
        <v>100</v>
      </c>
      <c r="H124" s="52">
        <v>100</v>
      </c>
      <c r="I124" s="52">
        <v>100</v>
      </c>
      <c r="J124" s="52">
        <f t="shared" si="24"/>
        <v>300</v>
      </c>
      <c r="K124" s="57">
        <f t="shared" si="28"/>
        <v>100</v>
      </c>
      <c r="L124" s="57">
        <f t="shared" si="25"/>
        <v>15</v>
      </c>
      <c r="M124" s="52">
        <v>8.5</v>
      </c>
      <c r="N124" s="28">
        <v>8.425</v>
      </c>
      <c r="O124" s="57">
        <f t="shared" si="26"/>
        <v>16.925</v>
      </c>
      <c r="P124" s="57">
        <f t="shared" si="27"/>
        <v>87.835</v>
      </c>
    </row>
    <row r="125" spans="1:16" s="47" customFormat="1" ht="22.5" customHeight="1">
      <c r="A125" s="53">
        <v>2016135</v>
      </c>
      <c r="B125" s="52">
        <v>14.35</v>
      </c>
      <c r="C125" s="12">
        <v>86</v>
      </c>
      <c r="D125" s="52">
        <f t="shared" si="22"/>
        <v>17.2</v>
      </c>
      <c r="E125" s="52">
        <v>68.4</v>
      </c>
      <c r="F125" s="52">
        <f t="shared" si="23"/>
        <v>20.52</v>
      </c>
      <c r="G125" s="52">
        <v>90</v>
      </c>
      <c r="H125" s="52">
        <v>90</v>
      </c>
      <c r="I125" s="52">
        <v>95</v>
      </c>
      <c r="J125" s="52">
        <f t="shared" si="24"/>
        <v>275</v>
      </c>
      <c r="K125" s="57">
        <f t="shared" si="28"/>
        <v>91.66666666666667</v>
      </c>
      <c r="L125" s="57">
        <f t="shared" si="25"/>
        <v>13.75</v>
      </c>
      <c r="M125" s="52">
        <v>8</v>
      </c>
      <c r="N125" s="28">
        <v>7.750000000000001</v>
      </c>
      <c r="O125" s="57">
        <f t="shared" si="26"/>
        <v>15.75</v>
      </c>
      <c r="P125" s="57">
        <f t="shared" si="27"/>
        <v>81.57</v>
      </c>
    </row>
    <row r="126" spans="1:16" s="47" customFormat="1" ht="22.5" customHeight="1">
      <c r="A126" s="53">
        <v>2016136</v>
      </c>
      <c r="B126" s="52">
        <v>14.55</v>
      </c>
      <c r="C126" s="12">
        <v>80</v>
      </c>
      <c r="D126" s="52">
        <f t="shared" si="22"/>
        <v>16</v>
      </c>
      <c r="E126" s="52">
        <v>74</v>
      </c>
      <c r="F126" s="52">
        <f t="shared" si="23"/>
        <v>22.2</v>
      </c>
      <c r="G126" s="52">
        <v>95</v>
      </c>
      <c r="H126" s="52">
        <v>95</v>
      </c>
      <c r="I126" s="52">
        <v>95</v>
      </c>
      <c r="J126" s="52">
        <f t="shared" si="24"/>
        <v>285</v>
      </c>
      <c r="K126" s="57">
        <f t="shared" si="28"/>
        <v>95</v>
      </c>
      <c r="L126" s="57">
        <f t="shared" si="25"/>
        <v>14.25</v>
      </c>
      <c r="M126" s="52">
        <v>9.5</v>
      </c>
      <c r="N126" s="28">
        <v>9.1</v>
      </c>
      <c r="O126" s="57">
        <f t="shared" si="26"/>
        <v>18.6</v>
      </c>
      <c r="P126" s="57">
        <f t="shared" si="27"/>
        <v>85.6</v>
      </c>
    </row>
    <row r="127" spans="1:16" s="47" customFormat="1" ht="22.5" customHeight="1">
      <c r="A127" s="53">
        <v>2016137</v>
      </c>
      <c r="B127" s="52">
        <v>14.71</v>
      </c>
      <c r="C127" s="12">
        <v>67</v>
      </c>
      <c r="D127" s="52">
        <f t="shared" si="22"/>
        <v>13.4</v>
      </c>
      <c r="E127" s="52">
        <v>69.8</v>
      </c>
      <c r="F127" s="52">
        <f t="shared" si="23"/>
        <v>20.939999999999998</v>
      </c>
      <c r="G127" s="52">
        <v>100</v>
      </c>
      <c r="H127" s="52">
        <v>85</v>
      </c>
      <c r="I127" s="52">
        <v>90</v>
      </c>
      <c r="J127" s="52">
        <f t="shared" si="24"/>
        <v>275</v>
      </c>
      <c r="K127" s="57">
        <f t="shared" si="28"/>
        <v>91.66666666666667</v>
      </c>
      <c r="L127" s="57">
        <f t="shared" si="25"/>
        <v>13.75</v>
      </c>
      <c r="M127" s="52">
        <v>7.7</v>
      </c>
      <c r="N127" s="28">
        <v>7.599999999999999</v>
      </c>
      <c r="O127" s="57">
        <f t="shared" si="26"/>
        <v>15.299999999999999</v>
      </c>
      <c r="P127" s="57">
        <f t="shared" si="27"/>
        <v>78.1</v>
      </c>
    </row>
    <row r="128" spans="1:16" s="48" customFormat="1" ht="22.5" customHeight="1">
      <c r="A128" s="53">
        <v>2016138</v>
      </c>
      <c r="B128" s="52">
        <v>14.9</v>
      </c>
      <c r="C128" s="12">
        <v>68</v>
      </c>
      <c r="D128" s="52">
        <f t="shared" si="22"/>
        <v>13.600000000000001</v>
      </c>
      <c r="E128" s="52">
        <v>72</v>
      </c>
      <c r="F128" s="52">
        <f t="shared" si="23"/>
        <v>21.599999999999998</v>
      </c>
      <c r="G128" s="52">
        <v>90</v>
      </c>
      <c r="H128" s="52">
        <v>95</v>
      </c>
      <c r="I128" s="52">
        <v>95</v>
      </c>
      <c r="J128" s="52">
        <f t="shared" si="24"/>
        <v>280</v>
      </c>
      <c r="K128" s="57">
        <f t="shared" si="28"/>
        <v>93.33333333333333</v>
      </c>
      <c r="L128" s="57">
        <f t="shared" si="25"/>
        <v>13.999999999999998</v>
      </c>
      <c r="M128" s="52">
        <v>7.5</v>
      </c>
      <c r="N128" s="28">
        <v>7.3625</v>
      </c>
      <c r="O128" s="57">
        <f t="shared" si="26"/>
        <v>14.8625</v>
      </c>
      <c r="P128" s="57">
        <f t="shared" si="27"/>
        <v>78.96249999999999</v>
      </c>
    </row>
  </sheetData>
  <sheetProtection/>
  <autoFilter ref="A3:P128">
    <sortState ref="A4:P128">
      <sortCondition sortBy="value" ref="A4:A128"/>
    </sortState>
  </autoFilter>
  <mergeCells count="10">
    <mergeCell ref="P2:P3"/>
    <mergeCell ref="A1:P1"/>
    <mergeCell ref="G2:L2"/>
    <mergeCell ref="A2:A3"/>
    <mergeCell ref="B2:B3"/>
    <mergeCell ref="C2:C3"/>
    <mergeCell ref="D2:D3"/>
    <mergeCell ref="M2:O2"/>
    <mergeCell ref="E2:E3"/>
    <mergeCell ref="F2:F3"/>
  </mergeCell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10.8515625" style="0" customWidth="1"/>
    <col min="2" max="14" width="8.140625" style="0" customWidth="1"/>
    <col min="15" max="15" width="8.140625" style="76" customWidth="1"/>
    <col min="16" max="16" width="8.140625" style="0" customWidth="1"/>
  </cols>
  <sheetData>
    <row r="1" spans="1:16" ht="45.75" customHeight="1">
      <c r="A1" s="92" t="s">
        <v>165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64" customFormat="1" ht="35.25" customHeight="1">
      <c r="A2" s="94" t="s">
        <v>2</v>
      </c>
      <c r="B2" s="93" t="s">
        <v>4</v>
      </c>
      <c r="C2" s="93" t="s">
        <v>5</v>
      </c>
      <c r="D2" s="93" t="s">
        <v>6</v>
      </c>
      <c r="E2" s="93" t="s">
        <v>7</v>
      </c>
      <c r="F2" s="93" t="s">
        <v>8</v>
      </c>
      <c r="G2" s="93" t="s">
        <v>164</v>
      </c>
      <c r="H2" s="93"/>
      <c r="I2" s="93"/>
      <c r="J2" s="93"/>
      <c r="K2" s="93"/>
      <c r="L2" s="93"/>
      <c r="M2" s="104" t="s">
        <v>162</v>
      </c>
      <c r="N2" s="105"/>
      <c r="O2" s="106"/>
      <c r="P2" s="93" t="s">
        <v>11</v>
      </c>
    </row>
    <row r="3" spans="1:16" s="64" customFormat="1" ht="63.75" customHeight="1">
      <c r="A3" s="94"/>
      <c r="B3" s="93"/>
      <c r="C3" s="93"/>
      <c r="D3" s="93"/>
      <c r="E3" s="93"/>
      <c r="F3" s="93"/>
      <c r="G3" s="63" t="s">
        <v>12</v>
      </c>
      <c r="H3" s="63" t="s">
        <v>13</v>
      </c>
      <c r="I3" s="63" t="s">
        <v>14</v>
      </c>
      <c r="J3" s="63" t="s">
        <v>15</v>
      </c>
      <c r="K3" s="77" t="s">
        <v>16</v>
      </c>
      <c r="L3" s="77" t="s">
        <v>28</v>
      </c>
      <c r="M3" s="63" t="s">
        <v>19</v>
      </c>
      <c r="N3" s="63" t="s">
        <v>21</v>
      </c>
      <c r="O3" s="77" t="s">
        <v>23</v>
      </c>
      <c r="P3" s="93"/>
    </row>
    <row r="4" spans="1:16" ht="24.75" customHeight="1">
      <c r="A4" s="78">
        <v>2016001</v>
      </c>
      <c r="B4" s="65">
        <v>14.4</v>
      </c>
      <c r="C4" s="66">
        <v>78</v>
      </c>
      <c r="D4" s="65">
        <v>15.600000000000001</v>
      </c>
      <c r="E4" s="65">
        <v>72.4</v>
      </c>
      <c r="F4" s="65">
        <v>21.720000000000002</v>
      </c>
      <c r="G4" s="65">
        <v>95</v>
      </c>
      <c r="H4" s="65">
        <v>100</v>
      </c>
      <c r="I4" s="65">
        <v>100</v>
      </c>
      <c r="J4" s="65">
        <v>295</v>
      </c>
      <c r="K4" s="70">
        <v>98.33333333333333</v>
      </c>
      <c r="L4" s="70">
        <v>14.749999999999998</v>
      </c>
      <c r="M4" s="65">
        <v>8.8</v>
      </c>
      <c r="N4" s="28">
        <v>8.337499999999999</v>
      </c>
      <c r="O4" s="70">
        <f aca="true" t="shared" si="0" ref="O4:O35">M4+N4</f>
        <v>17.1375</v>
      </c>
      <c r="P4" s="70">
        <f aca="true" t="shared" si="1" ref="P4:P35">B4+D4+F4+L4+O4</f>
        <v>83.6075</v>
      </c>
    </row>
    <row r="5" spans="1:16" ht="24.75" customHeight="1">
      <c r="A5" s="78">
        <v>2016002</v>
      </c>
      <c r="B5" s="65">
        <v>14.98</v>
      </c>
      <c r="C5" s="66">
        <v>87</v>
      </c>
      <c r="D5" s="65">
        <v>17.400000000000002</v>
      </c>
      <c r="E5" s="65">
        <v>86.4</v>
      </c>
      <c r="F5" s="65">
        <v>25.92</v>
      </c>
      <c r="G5" s="65">
        <v>100</v>
      </c>
      <c r="H5" s="65">
        <v>100</v>
      </c>
      <c r="I5" s="65">
        <v>100</v>
      </c>
      <c r="J5" s="65">
        <v>300</v>
      </c>
      <c r="K5" s="70">
        <v>100</v>
      </c>
      <c r="L5" s="70">
        <v>15</v>
      </c>
      <c r="M5" s="65">
        <v>9.4</v>
      </c>
      <c r="N5" s="28">
        <v>9.3875</v>
      </c>
      <c r="O5" s="70">
        <f t="shared" si="0"/>
        <v>18.7875</v>
      </c>
      <c r="P5" s="70">
        <f t="shared" si="1"/>
        <v>92.0875</v>
      </c>
    </row>
    <row r="6" spans="1:16" ht="24.75" customHeight="1">
      <c r="A6" s="78">
        <v>2016003</v>
      </c>
      <c r="B6" s="65">
        <v>15</v>
      </c>
      <c r="C6" s="66">
        <v>60</v>
      </c>
      <c r="D6" s="65">
        <v>12</v>
      </c>
      <c r="E6" s="65">
        <v>69</v>
      </c>
      <c r="F6" s="65">
        <v>20.7</v>
      </c>
      <c r="G6" s="65">
        <v>90</v>
      </c>
      <c r="H6" s="65">
        <v>90</v>
      </c>
      <c r="I6" s="65">
        <v>90</v>
      </c>
      <c r="J6" s="65">
        <v>270</v>
      </c>
      <c r="K6" s="70">
        <v>90</v>
      </c>
      <c r="L6" s="70">
        <v>13.5</v>
      </c>
      <c r="M6" s="65">
        <v>8.1</v>
      </c>
      <c r="N6" s="28">
        <v>7.9375</v>
      </c>
      <c r="O6" s="70">
        <f t="shared" si="0"/>
        <v>16.0375</v>
      </c>
      <c r="P6" s="70">
        <f t="shared" si="1"/>
        <v>77.23750000000001</v>
      </c>
    </row>
    <row r="7" spans="1:16" ht="24.75" customHeight="1">
      <c r="A7" s="78">
        <v>2016004</v>
      </c>
      <c r="B7" s="65">
        <v>14.57</v>
      </c>
      <c r="C7" s="66">
        <v>81</v>
      </c>
      <c r="D7" s="65">
        <v>16.2</v>
      </c>
      <c r="E7" s="65">
        <v>73.6</v>
      </c>
      <c r="F7" s="65">
        <v>22.08</v>
      </c>
      <c r="G7" s="65">
        <v>90</v>
      </c>
      <c r="H7" s="65">
        <v>90</v>
      </c>
      <c r="I7" s="65">
        <v>95</v>
      </c>
      <c r="J7" s="65">
        <v>275</v>
      </c>
      <c r="K7" s="70">
        <v>91.66666666666667</v>
      </c>
      <c r="L7" s="70">
        <v>13.75</v>
      </c>
      <c r="M7" s="65">
        <v>7.8</v>
      </c>
      <c r="N7" s="28">
        <v>7.5125</v>
      </c>
      <c r="O7" s="70">
        <f t="shared" si="0"/>
        <v>15.3125</v>
      </c>
      <c r="P7" s="70">
        <f t="shared" si="1"/>
        <v>81.9125</v>
      </c>
    </row>
    <row r="8" spans="1:16" ht="24.75" customHeight="1">
      <c r="A8" s="78">
        <v>2016005</v>
      </c>
      <c r="B8" s="65">
        <v>14.45</v>
      </c>
      <c r="C8" s="66">
        <v>70</v>
      </c>
      <c r="D8" s="65">
        <v>14</v>
      </c>
      <c r="E8" s="65">
        <v>70.2</v>
      </c>
      <c r="F8" s="65">
        <v>21.06</v>
      </c>
      <c r="G8" s="65">
        <v>90</v>
      </c>
      <c r="H8" s="65">
        <v>90</v>
      </c>
      <c r="I8" s="65">
        <v>95</v>
      </c>
      <c r="J8" s="65">
        <v>275</v>
      </c>
      <c r="K8" s="70">
        <v>91.66666666666667</v>
      </c>
      <c r="L8" s="70">
        <v>13.75</v>
      </c>
      <c r="M8" s="65">
        <v>7.9</v>
      </c>
      <c r="N8" s="28">
        <v>7.775</v>
      </c>
      <c r="O8" s="70">
        <f t="shared" si="0"/>
        <v>15.675</v>
      </c>
      <c r="P8" s="70">
        <f t="shared" si="1"/>
        <v>78.935</v>
      </c>
    </row>
    <row r="9" spans="1:16" ht="24.75" customHeight="1">
      <c r="A9" s="78">
        <v>2016006</v>
      </c>
      <c r="B9" s="65">
        <v>14.16</v>
      </c>
      <c r="C9" s="66">
        <v>88</v>
      </c>
      <c r="D9" s="65">
        <v>17.6</v>
      </c>
      <c r="E9" s="65">
        <v>70.6</v>
      </c>
      <c r="F9" s="65">
        <v>21.179999999999996</v>
      </c>
      <c r="G9" s="65">
        <v>95</v>
      </c>
      <c r="H9" s="65">
        <v>95</v>
      </c>
      <c r="I9" s="65">
        <v>100</v>
      </c>
      <c r="J9" s="65">
        <v>290</v>
      </c>
      <c r="K9" s="70">
        <v>96.66666666666667</v>
      </c>
      <c r="L9" s="70">
        <v>14.5</v>
      </c>
      <c r="M9" s="65">
        <v>8</v>
      </c>
      <c r="N9" s="28">
        <v>7.7125</v>
      </c>
      <c r="O9" s="70">
        <f t="shared" si="0"/>
        <v>15.7125</v>
      </c>
      <c r="P9" s="70">
        <f t="shared" si="1"/>
        <v>83.1525</v>
      </c>
    </row>
    <row r="10" spans="1:16" ht="24.75" customHeight="1">
      <c r="A10" s="78">
        <v>2016007</v>
      </c>
      <c r="B10" s="65">
        <v>14.4</v>
      </c>
      <c r="C10" s="66">
        <v>77</v>
      </c>
      <c r="D10" s="65">
        <v>15.4</v>
      </c>
      <c r="E10" s="65">
        <v>70.8</v>
      </c>
      <c r="F10" s="65">
        <v>21.24</v>
      </c>
      <c r="G10" s="65">
        <v>95</v>
      </c>
      <c r="H10" s="65">
        <v>95</v>
      </c>
      <c r="I10" s="65">
        <v>100</v>
      </c>
      <c r="J10" s="65">
        <v>290</v>
      </c>
      <c r="K10" s="70">
        <v>96.66666666666667</v>
      </c>
      <c r="L10" s="70">
        <v>14.5</v>
      </c>
      <c r="M10" s="65">
        <v>7.5</v>
      </c>
      <c r="N10" s="28">
        <v>7.7125</v>
      </c>
      <c r="O10" s="70">
        <f t="shared" si="0"/>
        <v>15.2125</v>
      </c>
      <c r="P10" s="70">
        <f t="shared" si="1"/>
        <v>80.7525</v>
      </c>
    </row>
    <row r="11" spans="1:16" ht="24.75" customHeight="1">
      <c r="A11" s="78">
        <v>2016008</v>
      </c>
      <c r="B11" s="65">
        <v>14.31</v>
      </c>
      <c r="C11" s="66">
        <v>61</v>
      </c>
      <c r="D11" s="65">
        <v>12.200000000000001</v>
      </c>
      <c r="E11" s="65">
        <v>74.2</v>
      </c>
      <c r="F11" s="65">
        <v>22.26</v>
      </c>
      <c r="G11" s="65">
        <v>100</v>
      </c>
      <c r="H11" s="65">
        <v>95</v>
      </c>
      <c r="I11" s="65">
        <v>95</v>
      </c>
      <c r="J11" s="65">
        <v>290</v>
      </c>
      <c r="K11" s="70">
        <v>96.66666666666667</v>
      </c>
      <c r="L11" s="70">
        <v>14.5</v>
      </c>
      <c r="M11" s="65">
        <v>8.1</v>
      </c>
      <c r="N11" s="28">
        <v>8.0625</v>
      </c>
      <c r="O11" s="70">
        <f t="shared" si="0"/>
        <v>16.1625</v>
      </c>
      <c r="P11" s="70">
        <f t="shared" si="1"/>
        <v>79.4325</v>
      </c>
    </row>
    <row r="12" spans="1:16" ht="24.75" customHeight="1">
      <c r="A12" s="78">
        <v>2016009</v>
      </c>
      <c r="B12" s="65">
        <v>14.89</v>
      </c>
      <c r="C12" s="66">
        <v>80</v>
      </c>
      <c r="D12" s="65">
        <v>16</v>
      </c>
      <c r="E12" s="65">
        <v>65.8</v>
      </c>
      <c r="F12" s="65">
        <v>19.74</v>
      </c>
      <c r="G12" s="65">
        <v>85</v>
      </c>
      <c r="H12" s="65">
        <v>85</v>
      </c>
      <c r="I12" s="65">
        <v>90</v>
      </c>
      <c r="J12" s="65">
        <v>260</v>
      </c>
      <c r="K12" s="70">
        <v>86.66666666666667</v>
      </c>
      <c r="L12" s="70">
        <v>13</v>
      </c>
      <c r="M12" s="65">
        <v>7.6</v>
      </c>
      <c r="N12" s="28">
        <v>7.5125</v>
      </c>
      <c r="O12" s="70">
        <f t="shared" si="0"/>
        <v>15.1125</v>
      </c>
      <c r="P12" s="70">
        <f t="shared" si="1"/>
        <v>78.74249999999999</v>
      </c>
    </row>
    <row r="13" spans="1:16" ht="24.75" customHeight="1">
      <c r="A13" s="78">
        <v>2016010</v>
      </c>
      <c r="B13" s="65">
        <v>14.71</v>
      </c>
      <c r="C13" s="66">
        <v>79</v>
      </c>
      <c r="D13" s="65">
        <v>15.8</v>
      </c>
      <c r="E13" s="65">
        <v>91</v>
      </c>
      <c r="F13" s="65">
        <v>27.3</v>
      </c>
      <c r="G13" s="65">
        <v>100</v>
      </c>
      <c r="H13" s="65">
        <v>95</v>
      </c>
      <c r="I13" s="65">
        <v>95</v>
      </c>
      <c r="J13" s="65">
        <v>290</v>
      </c>
      <c r="K13" s="70">
        <v>96.66666666666667</v>
      </c>
      <c r="L13" s="70">
        <v>14.5</v>
      </c>
      <c r="M13" s="65">
        <v>8.5</v>
      </c>
      <c r="N13" s="28">
        <v>8.6125</v>
      </c>
      <c r="O13" s="70">
        <f t="shared" si="0"/>
        <v>17.1125</v>
      </c>
      <c r="P13" s="70">
        <f t="shared" si="1"/>
        <v>89.4225</v>
      </c>
    </row>
    <row r="14" spans="1:16" ht="24.75" customHeight="1">
      <c r="A14" s="78">
        <v>2016011</v>
      </c>
      <c r="B14" s="65">
        <v>14.45</v>
      </c>
      <c r="C14" s="66">
        <v>83</v>
      </c>
      <c r="D14" s="65">
        <v>16.6</v>
      </c>
      <c r="E14" s="65">
        <v>72.4</v>
      </c>
      <c r="F14" s="65">
        <v>21.720000000000002</v>
      </c>
      <c r="G14" s="65">
        <v>95</v>
      </c>
      <c r="H14" s="65">
        <v>100</v>
      </c>
      <c r="I14" s="65">
        <v>100</v>
      </c>
      <c r="J14" s="65">
        <v>295</v>
      </c>
      <c r="K14" s="70">
        <v>98.33333333333333</v>
      </c>
      <c r="L14" s="70">
        <v>14.749999999999998</v>
      </c>
      <c r="M14" s="65">
        <v>8</v>
      </c>
      <c r="N14" s="28">
        <v>7.875</v>
      </c>
      <c r="O14" s="70">
        <f t="shared" si="0"/>
        <v>15.875</v>
      </c>
      <c r="P14" s="70">
        <f t="shared" si="1"/>
        <v>83.395</v>
      </c>
    </row>
    <row r="15" spans="1:16" ht="24.75" customHeight="1">
      <c r="A15" s="78">
        <v>2016012</v>
      </c>
      <c r="B15" s="65">
        <v>14.54</v>
      </c>
      <c r="C15" s="66">
        <v>80</v>
      </c>
      <c r="D15" s="65">
        <v>16</v>
      </c>
      <c r="E15" s="65">
        <v>73.2</v>
      </c>
      <c r="F15" s="65">
        <v>21.96</v>
      </c>
      <c r="G15" s="65">
        <v>95</v>
      </c>
      <c r="H15" s="65">
        <v>95</v>
      </c>
      <c r="I15" s="65">
        <v>100</v>
      </c>
      <c r="J15" s="65">
        <v>290</v>
      </c>
      <c r="K15" s="70">
        <v>96.66666666666667</v>
      </c>
      <c r="L15" s="70">
        <v>14.5</v>
      </c>
      <c r="M15" s="65">
        <v>8</v>
      </c>
      <c r="N15" s="28">
        <v>7.737500000000001</v>
      </c>
      <c r="O15" s="70">
        <f t="shared" si="0"/>
        <v>15.7375</v>
      </c>
      <c r="P15" s="70">
        <f t="shared" si="1"/>
        <v>82.7375</v>
      </c>
    </row>
    <row r="16" spans="1:16" ht="24.75" customHeight="1">
      <c r="A16" s="78">
        <v>2016013</v>
      </c>
      <c r="B16" s="65">
        <v>15</v>
      </c>
      <c r="C16" s="66">
        <v>69</v>
      </c>
      <c r="D16" s="65">
        <v>13.8</v>
      </c>
      <c r="E16" s="65">
        <v>79</v>
      </c>
      <c r="F16" s="65">
        <v>23.7</v>
      </c>
      <c r="G16" s="65">
        <v>85</v>
      </c>
      <c r="H16" s="65">
        <v>85</v>
      </c>
      <c r="I16" s="65">
        <v>85</v>
      </c>
      <c r="J16" s="65">
        <v>255</v>
      </c>
      <c r="K16" s="70">
        <v>85</v>
      </c>
      <c r="L16" s="70">
        <v>12.75</v>
      </c>
      <c r="M16" s="65">
        <v>8.5</v>
      </c>
      <c r="N16" s="28">
        <v>7.9875</v>
      </c>
      <c r="O16" s="70">
        <f t="shared" si="0"/>
        <v>16.4875</v>
      </c>
      <c r="P16" s="70">
        <f t="shared" si="1"/>
        <v>81.7375</v>
      </c>
    </row>
    <row r="17" spans="1:16" ht="24.75" customHeight="1">
      <c r="A17" s="78">
        <v>2016014</v>
      </c>
      <c r="B17" s="65">
        <v>14.27</v>
      </c>
      <c r="C17" s="66">
        <v>74</v>
      </c>
      <c r="D17" s="65">
        <v>14.8</v>
      </c>
      <c r="E17" s="65">
        <v>68</v>
      </c>
      <c r="F17" s="65">
        <v>20.4</v>
      </c>
      <c r="G17" s="65">
        <v>100</v>
      </c>
      <c r="H17" s="65">
        <v>95</v>
      </c>
      <c r="I17" s="65">
        <v>95</v>
      </c>
      <c r="J17" s="65">
        <v>290</v>
      </c>
      <c r="K17" s="70">
        <v>96.66666666666667</v>
      </c>
      <c r="L17" s="70">
        <v>14.5</v>
      </c>
      <c r="M17" s="65">
        <v>7.9</v>
      </c>
      <c r="N17" s="28">
        <v>7.7</v>
      </c>
      <c r="O17" s="70">
        <f t="shared" si="0"/>
        <v>15.600000000000001</v>
      </c>
      <c r="P17" s="70">
        <f t="shared" si="1"/>
        <v>79.57</v>
      </c>
    </row>
    <row r="18" spans="1:16" ht="24.75" customHeight="1">
      <c r="A18" s="78">
        <v>2016015</v>
      </c>
      <c r="B18" s="65">
        <v>14.37</v>
      </c>
      <c r="C18" s="66">
        <v>68</v>
      </c>
      <c r="D18" s="65">
        <v>13.600000000000001</v>
      </c>
      <c r="E18" s="65">
        <v>71.8</v>
      </c>
      <c r="F18" s="65">
        <v>21.54</v>
      </c>
      <c r="G18" s="65">
        <v>95</v>
      </c>
      <c r="H18" s="65">
        <v>100</v>
      </c>
      <c r="I18" s="65">
        <v>100</v>
      </c>
      <c r="J18" s="65">
        <v>295</v>
      </c>
      <c r="K18" s="70">
        <v>98.33333333333333</v>
      </c>
      <c r="L18" s="70">
        <v>14.749999999999998</v>
      </c>
      <c r="M18" s="65">
        <v>8.1</v>
      </c>
      <c r="N18" s="28">
        <v>7.95</v>
      </c>
      <c r="O18" s="70">
        <f t="shared" si="0"/>
        <v>16.05</v>
      </c>
      <c r="P18" s="70">
        <f t="shared" si="1"/>
        <v>80.30999999999999</v>
      </c>
    </row>
    <row r="19" spans="1:16" ht="24.75" customHeight="1">
      <c r="A19" s="78">
        <v>2016016</v>
      </c>
      <c r="B19" s="65">
        <v>15</v>
      </c>
      <c r="C19" s="66">
        <v>74</v>
      </c>
      <c r="D19" s="65">
        <v>14.8</v>
      </c>
      <c r="E19" s="65">
        <v>68.2</v>
      </c>
      <c r="F19" s="65">
        <v>20.46</v>
      </c>
      <c r="G19" s="65">
        <v>95</v>
      </c>
      <c r="H19" s="65">
        <v>95</v>
      </c>
      <c r="I19" s="65">
        <v>95</v>
      </c>
      <c r="J19" s="65">
        <v>285</v>
      </c>
      <c r="K19" s="70">
        <v>95</v>
      </c>
      <c r="L19" s="70">
        <v>14.25</v>
      </c>
      <c r="M19" s="65">
        <v>8.6</v>
      </c>
      <c r="N19" s="28">
        <v>8.112499999999999</v>
      </c>
      <c r="O19" s="70">
        <f t="shared" si="0"/>
        <v>16.7125</v>
      </c>
      <c r="P19" s="70">
        <f t="shared" si="1"/>
        <v>81.2225</v>
      </c>
    </row>
    <row r="20" spans="1:16" ht="24.75" customHeight="1">
      <c r="A20" s="78">
        <v>2016017</v>
      </c>
      <c r="B20" s="65">
        <v>14.94</v>
      </c>
      <c r="C20" s="66">
        <v>80</v>
      </c>
      <c r="D20" s="65">
        <v>16</v>
      </c>
      <c r="E20" s="65">
        <v>77.8</v>
      </c>
      <c r="F20" s="65">
        <v>23.34</v>
      </c>
      <c r="G20" s="65">
        <v>85</v>
      </c>
      <c r="H20" s="65">
        <v>85</v>
      </c>
      <c r="I20" s="65">
        <v>90</v>
      </c>
      <c r="J20" s="65">
        <v>260</v>
      </c>
      <c r="K20" s="70">
        <v>86.66666666666667</v>
      </c>
      <c r="L20" s="70">
        <v>13</v>
      </c>
      <c r="M20" s="65">
        <v>8.1</v>
      </c>
      <c r="N20" s="28">
        <v>7.8375</v>
      </c>
      <c r="O20" s="70">
        <f t="shared" si="0"/>
        <v>15.9375</v>
      </c>
      <c r="P20" s="70">
        <f t="shared" si="1"/>
        <v>83.2175</v>
      </c>
    </row>
    <row r="21" spans="1:16" ht="24.75" customHeight="1">
      <c r="A21" s="78">
        <v>2016018</v>
      </c>
      <c r="B21" s="65">
        <v>14.69</v>
      </c>
      <c r="C21" s="66">
        <v>70</v>
      </c>
      <c r="D21" s="65">
        <v>14</v>
      </c>
      <c r="E21" s="65">
        <v>69.8</v>
      </c>
      <c r="F21" s="65">
        <v>20.939999999999998</v>
      </c>
      <c r="G21" s="65">
        <v>100</v>
      </c>
      <c r="H21" s="65">
        <v>95</v>
      </c>
      <c r="I21" s="65">
        <v>95</v>
      </c>
      <c r="J21" s="65">
        <v>290</v>
      </c>
      <c r="K21" s="70">
        <v>96.66666666666667</v>
      </c>
      <c r="L21" s="70">
        <v>14.5</v>
      </c>
      <c r="M21" s="65">
        <v>7.8</v>
      </c>
      <c r="N21" s="28">
        <v>7.687499999999999</v>
      </c>
      <c r="O21" s="70">
        <f t="shared" si="0"/>
        <v>15.487499999999999</v>
      </c>
      <c r="P21" s="70">
        <f t="shared" si="1"/>
        <v>79.61749999999999</v>
      </c>
    </row>
    <row r="22" spans="1:16" ht="24.75" customHeight="1">
      <c r="A22" s="78">
        <v>2016019</v>
      </c>
      <c r="B22" s="65">
        <v>14.64</v>
      </c>
      <c r="C22" s="66">
        <v>78</v>
      </c>
      <c r="D22" s="65">
        <v>15.600000000000001</v>
      </c>
      <c r="E22" s="65">
        <v>70.8</v>
      </c>
      <c r="F22" s="65">
        <v>21.24</v>
      </c>
      <c r="G22" s="65">
        <v>100</v>
      </c>
      <c r="H22" s="65">
        <v>100</v>
      </c>
      <c r="I22" s="65">
        <v>100</v>
      </c>
      <c r="J22" s="65">
        <v>300</v>
      </c>
      <c r="K22" s="70">
        <v>100</v>
      </c>
      <c r="L22" s="70">
        <v>15</v>
      </c>
      <c r="M22" s="65">
        <v>7.7</v>
      </c>
      <c r="N22" s="28">
        <v>7.4125</v>
      </c>
      <c r="O22" s="70">
        <f t="shared" si="0"/>
        <v>15.1125</v>
      </c>
      <c r="P22" s="70">
        <f t="shared" si="1"/>
        <v>81.5925</v>
      </c>
    </row>
    <row r="23" spans="1:16" ht="24.75" customHeight="1">
      <c r="A23" s="78">
        <v>2016020</v>
      </c>
      <c r="B23" s="65">
        <v>14.89</v>
      </c>
      <c r="C23" s="66">
        <v>84</v>
      </c>
      <c r="D23" s="65">
        <v>16.8</v>
      </c>
      <c r="E23" s="65">
        <v>86</v>
      </c>
      <c r="F23" s="65">
        <v>25.8</v>
      </c>
      <c r="G23" s="65">
        <v>85</v>
      </c>
      <c r="H23" s="65">
        <v>85</v>
      </c>
      <c r="I23" s="65">
        <v>85</v>
      </c>
      <c r="J23" s="65">
        <v>255</v>
      </c>
      <c r="K23" s="70">
        <v>85</v>
      </c>
      <c r="L23" s="70">
        <v>12.75</v>
      </c>
      <c r="M23" s="65">
        <v>9.2</v>
      </c>
      <c r="N23" s="28">
        <v>9.1625</v>
      </c>
      <c r="O23" s="70">
        <f t="shared" si="0"/>
        <v>18.362499999999997</v>
      </c>
      <c r="P23" s="70">
        <f t="shared" si="1"/>
        <v>88.6025</v>
      </c>
    </row>
    <row r="24" spans="1:16" ht="24.75" customHeight="1">
      <c r="A24" s="78">
        <v>2016021</v>
      </c>
      <c r="B24" s="65">
        <v>14.15</v>
      </c>
      <c r="C24" s="66">
        <v>76</v>
      </c>
      <c r="D24" s="65">
        <v>15.200000000000001</v>
      </c>
      <c r="E24" s="65">
        <v>73</v>
      </c>
      <c r="F24" s="65">
        <v>21.9</v>
      </c>
      <c r="G24" s="65">
        <v>95</v>
      </c>
      <c r="H24" s="65">
        <v>100</v>
      </c>
      <c r="I24" s="65">
        <v>100</v>
      </c>
      <c r="J24" s="65">
        <v>295</v>
      </c>
      <c r="K24" s="70">
        <v>98.33333333333333</v>
      </c>
      <c r="L24" s="70">
        <v>14.749999999999998</v>
      </c>
      <c r="M24" s="65">
        <v>8.5</v>
      </c>
      <c r="N24" s="28">
        <v>8.075</v>
      </c>
      <c r="O24" s="70">
        <f t="shared" si="0"/>
        <v>16.575</v>
      </c>
      <c r="P24" s="70">
        <f t="shared" si="1"/>
        <v>82.575</v>
      </c>
    </row>
    <row r="25" spans="1:16" ht="24.75" customHeight="1">
      <c r="A25" s="80">
        <v>2016022</v>
      </c>
      <c r="B25" s="65">
        <v>14.53</v>
      </c>
      <c r="C25" s="69">
        <v>82</v>
      </c>
      <c r="D25" s="65">
        <v>16.400000000000002</v>
      </c>
      <c r="E25" s="65">
        <v>76</v>
      </c>
      <c r="F25" s="65">
        <v>22.8</v>
      </c>
      <c r="G25" s="65">
        <v>100</v>
      </c>
      <c r="H25" s="65">
        <v>95</v>
      </c>
      <c r="I25" s="65">
        <v>100</v>
      </c>
      <c r="J25" s="65">
        <v>295</v>
      </c>
      <c r="K25" s="70">
        <v>98.33333333333333</v>
      </c>
      <c r="L25" s="70">
        <v>14.749999999999998</v>
      </c>
      <c r="M25" s="65">
        <v>8.5</v>
      </c>
      <c r="N25" s="28">
        <v>8.675</v>
      </c>
      <c r="O25" s="70">
        <f t="shared" si="0"/>
        <v>17.175</v>
      </c>
      <c r="P25" s="70">
        <f t="shared" si="1"/>
        <v>85.655</v>
      </c>
    </row>
    <row r="26" spans="1:16" ht="24.75" customHeight="1">
      <c r="A26" s="78">
        <v>2016023</v>
      </c>
      <c r="B26" s="65">
        <v>14.88</v>
      </c>
      <c r="C26" s="66">
        <v>77</v>
      </c>
      <c r="D26" s="65">
        <v>15.4</v>
      </c>
      <c r="E26" s="65">
        <v>76.6</v>
      </c>
      <c r="F26" s="65">
        <v>22.979999999999997</v>
      </c>
      <c r="G26" s="65">
        <v>95</v>
      </c>
      <c r="H26" s="65">
        <v>100</v>
      </c>
      <c r="I26" s="65">
        <v>90</v>
      </c>
      <c r="J26" s="65">
        <v>285</v>
      </c>
      <c r="K26" s="70">
        <v>95</v>
      </c>
      <c r="L26" s="70">
        <v>14.25</v>
      </c>
      <c r="M26" s="65">
        <v>9.5</v>
      </c>
      <c r="N26" s="28">
        <v>9.275</v>
      </c>
      <c r="O26" s="70">
        <f t="shared" si="0"/>
        <v>18.775</v>
      </c>
      <c r="P26" s="70">
        <f t="shared" si="1"/>
        <v>86.285</v>
      </c>
    </row>
    <row r="27" spans="1:16" ht="24.75" customHeight="1">
      <c r="A27" s="78">
        <v>2016024</v>
      </c>
      <c r="B27" s="65">
        <v>14.83</v>
      </c>
      <c r="C27" s="66">
        <v>86</v>
      </c>
      <c r="D27" s="65">
        <v>17.2</v>
      </c>
      <c r="E27" s="65">
        <v>81.4</v>
      </c>
      <c r="F27" s="65">
        <v>24.42</v>
      </c>
      <c r="G27" s="65">
        <v>100</v>
      </c>
      <c r="H27" s="65">
        <v>100</v>
      </c>
      <c r="I27" s="65">
        <v>100</v>
      </c>
      <c r="J27" s="65">
        <v>300</v>
      </c>
      <c r="K27" s="70">
        <v>100</v>
      </c>
      <c r="L27" s="70">
        <v>15</v>
      </c>
      <c r="M27" s="65">
        <v>8</v>
      </c>
      <c r="N27" s="28">
        <v>8.125</v>
      </c>
      <c r="O27" s="70">
        <f t="shared" si="0"/>
        <v>16.125</v>
      </c>
      <c r="P27" s="70">
        <f t="shared" si="1"/>
        <v>87.575</v>
      </c>
    </row>
    <row r="28" spans="1:16" ht="24.75" customHeight="1">
      <c r="A28" s="78">
        <v>2016025</v>
      </c>
      <c r="B28" s="65">
        <v>14.82</v>
      </c>
      <c r="C28" s="66">
        <v>75</v>
      </c>
      <c r="D28" s="65">
        <v>15</v>
      </c>
      <c r="E28" s="65">
        <v>70.4</v>
      </c>
      <c r="F28" s="65">
        <v>21.12</v>
      </c>
      <c r="G28" s="65">
        <v>100</v>
      </c>
      <c r="H28" s="65">
        <v>95</v>
      </c>
      <c r="I28" s="65">
        <v>95</v>
      </c>
      <c r="J28" s="65">
        <v>290</v>
      </c>
      <c r="K28" s="70">
        <v>96.66666666666667</v>
      </c>
      <c r="L28" s="70">
        <v>14.5</v>
      </c>
      <c r="M28" s="65">
        <v>8</v>
      </c>
      <c r="N28" s="28">
        <v>7.9</v>
      </c>
      <c r="O28" s="70">
        <f t="shared" si="0"/>
        <v>15.9</v>
      </c>
      <c r="P28" s="70">
        <f t="shared" si="1"/>
        <v>81.34</v>
      </c>
    </row>
    <row r="29" spans="1:16" ht="24.75" customHeight="1">
      <c r="A29" s="78">
        <v>2016026</v>
      </c>
      <c r="B29" s="65">
        <v>14.81</v>
      </c>
      <c r="C29" s="66">
        <v>70</v>
      </c>
      <c r="D29" s="65">
        <v>14</v>
      </c>
      <c r="E29" s="65">
        <v>67.2</v>
      </c>
      <c r="F29" s="65">
        <v>20.16</v>
      </c>
      <c r="G29" s="65">
        <v>85</v>
      </c>
      <c r="H29" s="65">
        <v>85</v>
      </c>
      <c r="I29" s="65">
        <v>85</v>
      </c>
      <c r="J29" s="65">
        <v>255</v>
      </c>
      <c r="K29" s="70">
        <v>85</v>
      </c>
      <c r="L29" s="70">
        <v>12.75</v>
      </c>
      <c r="M29" s="65">
        <v>7.9</v>
      </c>
      <c r="N29" s="28">
        <v>7.775</v>
      </c>
      <c r="O29" s="70">
        <f t="shared" si="0"/>
        <v>15.675</v>
      </c>
      <c r="P29" s="70">
        <f t="shared" si="1"/>
        <v>77.395</v>
      </c>
    </row>
    <row r="30" spans="1:16" ht="24.75" customHeight="1">
      <c r="A30" s="78">
        <v>2016027</v>
      </c>
      <c r="B30" s="65">
        <v>14.66</v>
      </c>
      <c r="C30" s="66">
        <v>92</v>
      </c>
      <c r="D30" s="65">
        <v>18.400000000000002</v>
      </c>
      <c r="E30" s="65">
        <v>81</v>
      </c>
      <c r="F30" s="65">
        <v>24.3</v>
      </c>
      <c r="G30" s="65">
        <v>95</v>
      </c>
      <c r="H30" s="65">
        <v>95</v>
      </c>
      <c r="I30" s="65">
        <v>100</v>
      </c>
      <c r="J30" s="65">
        <v>290</v>
      </c>
      <c r="K30" s="70">
        <v>96.66666666666667</v>
      </c>
      <c r="L30" s="70">
        <v>14.5</v>
      </c>
      <c r="M30" s="65">
        <v>8.6</v>
      </c>
      <c r="N30" s="28">
        <v>8.450000000000001</v>
      </c>
      <c r="O30" s="70">
        <f t="shared" si="0"/>
        <v>17.05</v>
      </c>
      <c r="P30" s="70">
        <f t="shared" si="1"/>
        <v>88.91</v>
      </c>
    </row>
    <row r="31" spans="1:16" ht="24.75" customHeight="1">
      <c r="A31" s="79">
        <v>2016029</v>
      </c>
      <c r="B31" s="67">
        <v>14.93</v>
      </c>
      <c r="C31" s="68">
        <v>90</v>
      </c>
      <c r="D31" s="67">
        <v>18</v>
      </c>
      <c r="E31" s="67">
        <v>88.4</v>
      </c>
      <c r="F31" s="67">
        <v>26.52</v>
      </c>
      <c r="G31" s="67">
        <v>95</v>
      </c>
      <c r="H31" s="67">
        <v>100</v>
      </c>
      <c r="I31" s="67">
        <v>90</v>
      </c>
      <c r="J31" s="67">
        <v>285</v>
      </c>
      <c r="K31" s="71">
        <v>95</v>
      </c>
      <c r="L31" s="71">
        <v>14.25</v>
      </c>
      <c r="M31" s="67">
        <v>9</v>
      </c>
      <c r="N31" s="28">
        <v>8.875</v>
      </c>
      <c r="O31" s="70">
        <f t="shared" si="0"/>
        <v>17.875</v>
      </c>
      <c r="P31" s="70">
        <f t="shared" si="1"/>
        <v>91.575</v>
      </c>
    </row>
    <row r="32" spans="1:16" ht="24.75" customHeight="1">
      <c r="A32" s="78">
        <v>2016030</v>
      </c>
      <c r="B32" s="65">
        <v>15</v>
      </c>
      <c r="C32" s="66">
        <v>92</v>
      </c>
      <c r="D32" s="65">
        <v>18.400000000000002</v>
      </c>
      <c r="E32" s="65">
        <v>91.2</v>
      </c>
      <c r="F32" s="65">
        <v>27.36</v>
      </c>
      <c r="G32" s="65">
        <v>85</v>
      </c>
      <c r="H32" s="65">
        <v>85</v>
      </c>
      <c r="I32" s="65">
        <v>90</v>
      </c>
      <c r="J32" s="65">
        <v>260</v>
      </c>
      <c r="K32" s="70">
        <v>86.66666666666667</v>
      </c>
      <c r="L32" s="70">
        <v>13</v>
      </c>
      <c r="M32" s="65">
        <v>9.3</v>
      </c>
      <c r="N32" s="28">
        <v>9.450000000000001</v>
      </c>
      <c r="O32" s="70">
        <f t="shared" si="0"/>
        <v>18.75</v>
      </c>
      <c r="P32" s="70">
        <f t="shared" si="1"/>
        <v>92.51</v>
      </c>
    </row>
    <row r="33" spans="1:16" ht="24.75" customHeight="1">
      <c r="A33" s="78">
        <v>2016031</v>
      </c>
      <c r="B33" s="65">
        <v>14.83</v>
      </c>
      <c r="C33" s="66">
        <v>88</v>
      </c>
      <c r="D33" s="65">
        <v>17.6</v>
      </c>
      <c r="E33" s="65">
        <v>73.4</v>
      </c>
      <c r="F33" s="65">
        <v>22.02</v>
      </c>
      <c r="G33" s="65">
        <v>100</v>
      </c>
      <c r="H33" s="65">
        <v>95</v>
      </c>
      <c r="I33" s="65">
        <v>95</v>
      </c>
      <c r="J33" s="65">
        <v>290</v>
      </c>
      <c r="K33" s="70">
        <v>96.66666666666667</v>
      </c>
      <c r="L33" s="70">
        <v>14.5</v>
      </c>
      <c r="M33" s="65">
        <v>8.1</v>
      </c>
      <c r="N33" s="28">
        <v>7.6625000000000005</v>
      </c>
      <c r="O33" s="70">
        <f t="shared" si="0"/>
        <v>15.7625</v>
      </c>
      <c r="P33" s="70">
        <f t="shared" si="1"/>
        <v>84.7125</v>
      </c>
    </row>
    <row r="34" spans="1:16" ht="24.75" customHeight="1">
      <c r="A34" s="78">
        <v>2016032</v>
      </c>
      <c r="B34" s="65">
        <v>14.43</v>
      </c>
      <c r="C34" s="66">
        <v>87</v>
      </c>
      <c r="D34" s="65">
        <v>17.400000000000002</v>
      </c>
      <c r="E34" s="65">
        <v>71.6</v>
      </c>
      <c r="F34" s="65">
        <v>21.479999999999997</v>
      </c>
      <c r="G34" s="65">
        <v>100</v>
      </c>
      <c r="H34" s="65">
        <v>100</v>
      </c>
      <c r="I34" s="65">
        <v>100</v>
      </c>
      <c r="J34" s="65">
        <v>300</v>
      </c>
      <c r="K34" s="70">
        <v>100</v>
      </c>
      <c r="L34" s="70">
        <v>15</v>
      </c>
      <c r="M34" s="65">
        <v>7.9</v>
      </c>
      <c r="N34" s="28">
        <v>7.9625</v>
      </c>
      <c r="O34" s="70">
        <f t="shared" si="0"/>
        <v>15.8625</v>
      </c>
      <c r="P34" s="70">
        <f t="shared" si="1"/>
        <v>84.1725</v>
      </c>
    </row>
    <row r="35" spans="1:16" ht="24.75" customHeight="1">
      <c r="A35" s="78">
        <v>2016033</v>
      </c>
      <c r="B35" s="65">
        <v>14.93</v>
      </c>
      <c r="C35" s="66">
        <v>79</v>
      </c>
      <c r="D35" s="65">
        <v>15.8</v>
      </c>
      <c r="E35" s="65">
        <v>75.4</v>
      </c>
      <c r="F35" s="65">
        <v>22.62</v>
      </c>
      <c r="G35" s="65">
        <v>90</v>
      </c>
      <c r="H35" s="65">
        <v>90</v>
      </c>
      <c r="I35" s="65">
        <v>90</v>
      </c>
      <c r="J35" s="65">
        <v>270</v>
      </c>
      <c r="K35" s="70">
        <v>90</v>
      </c>
      <c r="L35" s="70">
        <v>13.5</v>
      </c>
      <c r="M35" s="65">
        <v>8.7</v>
      </c>
      <c r="N35" s="28">
        <v>7.8625</v>
      </c>
      <c r="O35" s="70">
        <f t="shared" si="0"/>
        <v>16.5625</v>
      </c>
      <c r="P35" s="70">
        <f t="shared" si="1"/>
        <v>83.4125</v>
      </c>
    </row>
    <row r="36" spans="1:16" ht="24.75" customHeight="1">
      <c r="A36" s="78">
        <v>2016035</v>
      </c>
      <c r="B36" s="65">
        <v>14.44</v>
      </c>
      <c r="C36" s="66">
        <v>80</v>
      </c>
      <c r="D36" s="65">
        <v>16</v>
      </c>
      <c r="E36" s="65">
        <v>75.8</v>
      </c>
      <c r="F36" s="65">
        <v>22.74</v>
      </c>
      <c r="G36" s="65">
        <v>90</v>
      </c>
      <c r="H36" s="65">
        <v>90</v>
      </c>
      <c r="I36" s="65">
        <v>95</v>
      </c>
      <c r="J36" s="65">
        <v>275</v>
      </c>
      <c r="K36" s="70">
        <v>91.66666666666667</v>
      </c>
      <c r="L36" s="70">
        <v>13.75</v>
      </c>
      <c r="M36" s="65">
        <v>8.1</v>
      </c>
      <c r="N36" s="28">
        <v>7.9750000000000005</v>
      </c>
      <c r="O36" s="70">
        <f aca="true" t="shared" si="2" ref="O36:O67">M36+N36</f>
        <v>16.075</v>
      </c>
      <c r="P36" s="70">
        <f aca="true" t="shared" si="3" ref="P36:P67">B36+D36+F36+L36+O36</f>
        <v>83.005</v>
      </c>
    </row>
    <row r="37" spans="1:16" ht="24.75" customHeight="1">
      <c r="A37" s="78">
        <v>2016036</v>
      </c>
      <c r="B37" s="65">
        <v>14.12</v>
      </c>
      <c r="C37" s="66">
        <v>86</v>
      </c>
      <c r="D37" s="65">
        <v>17.2</v>
      </c>
      <c r="E37" s="65">
        <v>86.8</v>
      </c>
      <c r="F37" s="65">
        <v>26.04</v>
      </c>
      <c r="G37" s="65">
        <v>95</v>
      </c>
      <c r="H37" s="65">
        <v>95</v>
      </c>
      <c r="I37" s="65">
        <v>100</v>
      </c>
      <c r="J37" s="65">
        <v>290</v>
      </c>
      <c r="K37" s="70">
        <v>96.66666666666667</v>
      </c>
      <c r="L37" s="70">
        <v>14.5</v>
      </c>
      <c r="M37" s="65">
        <v>9.2</v>
      </c>
      <c r="N37" s="28">
        <v>9.3</v>
      </c>
      <c r="O37" s="70">
        <f t="shared" si="2"/>
        <v>18.5</v>
      </c>
      <c r="P37" s="70">
        <f t="shared" si="3"/>
        <v>90.36</v>
      </c>
    </row>
    <row r="38" spans="1:16" ht="24.75" customHeight="1">
      <c r="A38" s="78">
        <v>2016037</v>
      </c>
      <c r="B38" s="65">
        <v>14.03</v>
      </c>
      <c r="C38" s="66">
        <v>78</v>
      </c>
      <c r="D38" s="65">
        <v>15.600000000000001</v>
      </c>
      <c r="E38" s="65">
        <v>72</v>
      </c>
      <c r="F38" s="65">
        <v>21.599999999999998</v>
      </c>
      <c r="G38" s="65">
        <v>100</v>
      </c>
      <c r="H38" s="65">
        <v>95</v>
      </c>
      <c r="I38" s="65">
        <v>100</v>
      </c>
      <c r="J38" s="65">
        <v>295</v>
      </c>
      <c r="K38" s="70">
        <v>98.33333333333333</v>
      </c>
      <c r="L38" s="70">
        <v>14.749999999999998</v>
      </c>
      <c r="M38" s="65">
        <v>8.3</v>
      </c>
      <c r="N38" s="28">
        <v>7.9125</v>
      </c>
      <c r="O38" s="70">
        <f t="shared" si="2"/>
        <v>16.2125</v>
      </c>
      <c r="P38" s="70">
        <f t="shared" si="3"/>
        <v>82.1925</v>
      </c>
    </row>
    <row r="39" spans="1:16" ht="24.75" customHeight="1">
      <c r="A39" s="78">
        <v>2016038</v>
      </c>
      <c r="B39" s="65">
        <v>14.85</v>
      </c>
      <c r="C39" s="66">
        <v>72</v>
      </c>
      <c r="D39" s="65">
        <v>14.4</v>
      </c>
      <c r="E39" s="65">
        <v>72.4</v>
      </c>
      <c r="F39" s="65">
        <v>21.720000000000002</v>
      </c>
      <c r="G39" s="65">
        <v>95</v>
      </c>
      <c r="H39" s="65">
        <v>100</v>
      </c>
      <c r="I39" s="65">
        <v>100</v>
      </c>
      <c r="J39" s="65">
        <v>295</v>
      </c>
      <c r="K39" s="70">
        <v>98.33333333333333</v>
      </c>
      <c r="L39" s="70">
        <v>14.749999999999998</v>
      </c>
      <c r="M39" s="65">
        <v>8.5</v>
      </c>
      <c r="N39" s="28">
        <v>8.0375</v>
      </c>
      <c r="O39" s="70">
        <f t="shared" si="2"/>
        <v>16.5375</v>
      </c>
      <c r="P39" s="70">
        <f t="shared" si="3"/>
        <v>82.2575</v>
      </c>
    </row>
    <row r="40" spans="1:16" ht="24.75" customHeight="1">
      <c r="A40" s="78">
        <v>2016039</v>
      </c>
      <c r="B40" s="65">
        <v>14.95</v>
      </c>
      <c r="C40" s="66">
        <v>80</v>
      </c>
      <c r="D40" s="65">
        <v>16</v>
      </c>
      <c r="E40" s="65">
        <v>70.2</v>
      </c>
      <c r="F40" s="65">
        <v>21.06</v>
      </c>
      <c r="G40" s="65">
        <v>85</v>
      </c>
      <c r="H40" s="65">
        <v>85</v>
      </c>
      <c r="I40" s="65">
        <v>90</v>
      </c>
      <c r="J40" s="65">
        <v>260</v>
      </c>
      <c r="K40" s="70">
        <v>86.66666666666667</v>
      </c>
      <c r="L40" s="70">
        <v>13</v>
      </c>
      <c r="M40" s="65">
        <v>8.8</v>
      </c>
      <c r="N40" s="28">
        <v>8.15</v>
      </c>
      <c r="O40" s="70">
        <f t="shared" si="2"/>
        <v>16.950000000000003</v>
      </c>
      <c r="P40" s="70">
        <f t="shared" si="3"/>
        <v>81.96</v>
      </c>
    </row>
    <row r="41" spans="1:16" ht="24.75" customHeight="1">
      <c r="A41" s="78">
        <v>2016040</v>
      </c>
      <c r="B41" s="65">
        <v>13.99</v>
      </c>
      <c r="C41" s="66">
        <v>92</v>
      </c>
      <c r="D41" s="65">
        <v>18.400000000000002</v>
      </c>
      <c r="E41" s="65">
        <v>88.8</v>
      </c>
      <c r="F41" s="65">
        <v>26.639999999999997</v>
      </c>
      <c r="G41" s="65">
        <v>100</v>
      </c>
      <c r="H41" s="65">
        <v>95</v>
      </c>
      <c r="I41" s="65">
        <v>100</v>
      </c>
      <c r="J41" s="65">
        <v>295</v>
      </c>
      <c r="K41" s="70">
        <v>98.33333333333333</v>
      </c>
      <c r="L41" s="70">
        <v>14.749999999999998</v>
      </c>
      <c r="M41" s="65">
        <v>9.1</v>
      </c>
      <c r="N41" s="28">
        <v>9.25</v>
      </c>
      <c r="O41" s="70">
        <f t="shared" si="2"/>
        <v>18.35</v>
      </c>
      <c r="P41" s="70">
        <f t="shared" si="3"/>
        <v>92.13</v>
      </c>
    </row>
    <row r="42" spans="1:16" ht="24.75" customHeight="1">
      <c r="A42" s="78">
        <v>2016043</v>
      </c>
      <c r="B42" s="65">
        <v>14.37</v>
      </c>
      <c r="C42" s="66">
        <v>84</v>
      </c>
      <c r="D42" s="65">
        <v>16.8</v>
      </c>
      <c r="E42" s="65">
        <v>87.4</v>
      </c>
      <c r="F42" s="65">
        <v>26.220000000000002</v>
      </c>
      <c r="G42" s="65">
        <v>100</v>
      </c>
      <c r="H42" s="65">
        <v>100</v>
      </c>
      <c r="I42" s="65">
        <v>100</v>
      </c>
      <c r="J42" s="65">
        <v>300</v>
      </c>
      <c r="K42" s="70">
        <v>100</v>
      </c>
      <c r="L42" s="70">
        <v>15</v>
      </c>
      <c r="M42" s="65">
        <v>8.8</v>
      </c>
      <c r="N42" s="28">
        <v>8.65</v>
      </c>
      <c r="O42" s="70">
        <f t="shared" si="2"/>
        <v>17.450000000000003</v>
      </c>
      <c r="P42" s="70">
        <f t="shared" si="3"/>
        <v>89.84</v>
      </c>
    </row>
    <row r="43" spans="1:16" ht="24.75" customHeight="1">
      <c r="A43" s="79">
        <v>2016044</v>
      </c>
      <c r="B43" s="67">
        <v>14.78</v>
      </c>
      <c r="C43" s="68">
        <v>77</v>
      </c>
      <c r="D43" s="67">
        <v>15.4</v>
      </c>
      <c r="E43" s="67">
        <v>70.4</v>
      </c>
      <c r="F43" s="67">
        <v>21.12</v>
      </c>
      <c r="G43" s="67">
        <v>100</v>
      </c>
      <c r="H43" s="67">
        <v>100</v>
      </c>
      <c r="I43" s="67">
        <v>85</v>
      </c>
      <c r="J43" s="67">
        <v>285</v>
      </c>
      <c r="K43" s="71">
        <v>95</v>
      </c>
      <c r="L43" s="71">
        <v>14.25</v>
      </c>
      <c r="M43" s="67">
        <v>7.2</v>
      </c>
      <c r="N43" s="28">
        <v>7.2375</v>
      </c>
      <c r="O43" s="70">
        <f t="shared" si="2"/>
        <v>14.4375</v>
      </c>
      <c r="P43" s="70">
        <f t="shared" si="3"/>
        <v>79.9875</v>
      </c>
    </row>
    <row r="44" spans="1:16" ht="24.75" customHeight="1">
      <c r="A44" s="78">
        <v>2016045</v>
      </c>
      <c r="B44" s="65">
        <v>14.92</v>
      </c>
      <c r="C44" s="66">
        <v>86</v>
      </c>
      <c r="D44" s="65">
        <v>17.2</v>
      </c>
      <c r="E44" s="65">
        <v>82.4</v>
      </c>
      <c r="F44" s="65">
        <v>24.720000000000002</v>
      </c>
      <c r="G44" s="65">
        <v>100</v>
      </c>
      <c r="H44" s="65">
        <v>100</v>
      </c>
      <c r="I44" s="65">
        <v>100</v>
      </c>
      <c r="J44" s="65">
        <v>300</v>
      </c>
      <c r="K44" s="70">
        <v>100</v>
      </c>
      <c r="L44" s="70">
        <v>15</v>
      </c>
      <c r="M44" s="65">
        <v>8.2</v>
      </c>
      <c r="N44" s="28">
        <v>8.525</v>
      </c>
      <c r="O44" s="70">
        <f t="shared" si="2"/>
        <v>16.725</v>
      </c>
      <c r="P44" s="70">
        <f t="shared" si="3"/>
        <v>88.565</v>
      </c>
    </row>
    <row r="45" spans="1:16" ht="24.75" customHeight="1">
      <c r="A45" s="78">
        <v>2016046</v>
      </c>
      <c r="B45" s="65">
        <v>14.65</v>
      </c>
      <c r="C45" s="66">
        <v>93</v>
      </c>
      <c r="D45" s="65">
        <v>18.6</v>
      </c>
      <c r="E45" s="65">
        <v>73.8</v>
      </c>
      <c r="F45" s="65">
        <v>22.139999999999997</v>
      </c>
      <c r="G45" s="65">
        <v>90</v>
      </c>
      <c r="H45" s="65">
        <v>85</v>
      </c>
      <c r="I45" s="65">
        <v>90</v>
      </c>
      <c r="J45" s="65">
        <v>265</v>
      </c>
      <c r="K45" s="70">
        <v>88.33333333333333</v>
      </c>
      <c r="L45" s="70">
        <v>13.249999999999998</v>
      </c>
      <c r="M45" s="65">
        <v>8.8</v>
      </c>
      <c r="N45" s="28">
        <v>7.9</v>
      </c>
      <c r="O45" s="70">
        <f t="shared" si="2"/>
        <v>16.700000000000003</v>
      </c>
      <c r="P45" s="70">
        <f t="shared" si="3"/>
        <v>85.34</v>
      </c>
    </row>
    <row r="46" spans="1:16" ht="24.75" customHeight="1">
      <c r="A46" s="78">
        <v>2016047</v>
      </c>
      <c r="B46" s="65">
        <v>14.98</v>
      </c>
      <c r="C46" s="66">
        <v>65</v>
      </c>
      <c r="D46" s="65">
        <v>13</v>
      </c>
      <c r="E46" s="65">
        <v>65.2</v>
      </c>
      <c r="F46" s="65">
        <v>19.56</v>
      </c>
      <c r="G46" s="65">
        <v>85</v>
      </c>
      <c r="H46" s="65">
        <v>85</v>
      </c>
      <c r="I46" s="65">
        <v>85</v>
      </c>
      <c r="J46" s="65">
        <v>255</v>
      </c>
      <c r="K46" s="70">
        <v>85</v>
      </c>
      <c r="L46" s="70">
        <v>12.75</v>
      </c>
      <c r="M46" s="65">
        <v>8.6</v>
      </c>
      <c r="N46" s="28">
        <v>8.0875</v>
      </c>
      <c r="O46" s="70">
        <f t="shared" si="2"/>
        <v>16.6875</v>
      </c>
      <c r="P46" s="70">
        <f t="shared" si="3"/>
        <v>76.97749999999999</v>
      </c>
    </row>
    <row r="47" spans="1:16" ht="24.75" customHeight="1">
      <c r="A47" s="78">
        <v>2016048</v>
      </c>
      <c r="B47" s="65">
        <v>14.23</v>
      </c>
      <c r="C47" s="66">
        <v>88</v>
      </c>
      <c r="D47" s="65">
        <v>17.6</v>
      </c>
      <c r="E47" s="65">
        <v>82.6</v>
      </c>
      <c r="F47" s="65">
        <v>24.779999999999998</v>
      </c>
      <c r="G47" s="65">
        <v>100</v>
      </c>
      <c r="H47" s="65">
        <v>95</v>
      </c>
      <c r="I47" s="65">
        <v>95</v>
      </c>
      <c r="J47" s="65">
        <v>290</v>
      </c>
      <c r="K47" s="70">
        <v>96.66666666666667</v>
      </c>
      <c r="L47" s="70">
        <v>14.5</v>
      </c>
      <c r="M47" s="65">
        <v>8.7</v>
      </c>
      <c r="N47" s="28">
        <v>8.7</v>
      </c>
      <c r="O47" s="70">
        <f t="shared" si="2"/>
        <v>17.4</v>
      </c>
      <c r="P47" s="70">
        <f t="shared" si="3"/>
        <v>88.50999999999999</v>
      </c>
    </row>
    <row r="48" spans="1:16" ht="24.75" customHeight="1">
      <c r="A48" s="78">
        <v>2016049</v>
      </c>
      <c r="B48" s="65">
        <v>14.09</v>
      </c>
      <c r="C48" s="66">
        <v>79</v>
      </c>
      <c r="D48" s="65">
        <v>15.8</v>
      </c>
      <c r="E48" s="65">
        <v>65.6</v>
      </c>
      <c r="F48" s="65">
        <v>19.679999999999996</v>
      </c>
      <c r="G48" s="65">
        <v>100</v>
      </c>
      <c r="H48" s="65">
        <v>95</v>
      </c>
      <c r="I48" s="65">
        <v>95</v>
      </c>
      <c r="J48" s="65">
        <v>290</v>
      </c>
      <c r="K48" s="70">
        <v>96.66666666666667</v>
      </c>
      <c r="L48" s="70">
        <v>14.5</v>
      </c>
      <c r="M48" s="65">
        <v>8</v>
      </c>
      <c r="N48" s="28">
        <v>7.7625</v>
      </c>
      <c r="O48" s="70">
        <f t="shared" si="2"/>
        <v>15.7625</v>
      </c>
      <c r="P48" s="70">
        <f t="shared" si="3"/>
        <v>79.8325</v>
      </c>
    </row>
    <row r="49" spans="1:16" ht="24.75" customHeight="1">
      <c r="A49" s="78">
        <v>2016050</v>
      </c>
      <c r="B49" s="65">
        <v>14.59</v>
      </c>
      <c r="C49" s="66">
        <v>93</v>
      </c>
      <c r="D49" s="65">
        <v>18.6</v>
      </c>
      <c r="E49" s="65">
        <v>80.2</v>
      </c>
      <c r="F49" s="65">
        <v>24.06</v>
      </c>
      <c r="G49" s="65">
        <v>100</v>
      </c>
      <c r="H49" s="65">
        <v>100</v>
      </c>
      <c r="I49" s="65">
        <v>100</v>
      </c>
      <c r="J49" s="65">
        <v>300</v>
      </c>
      <c r="K49" s="70">
        <v>100</v>
      </c>
      <c r="L49" s="70">
        <v>15</v>
      </c>
      <c r="M49" s="65">
        <v>8.2</v>
      </c>
      <c r="N49" s="28">
        <v>8.8375</v>
      </c>
      <c r="O49" s="70">
        <f t="shared" si="2"/>
        <v>17.0375</v>
      </c>
      <c r="P49" s="70">
        <f t="shared" si="3"/>
        <v>89.2875</v>
      </c>
    </row>
    <row r="50" spans="1:16" ht="24.75" customHeight="1">
      <c r="A50" s="78">
        <v>2016051</v>
      </c>
      <c r="B50" s="65">
        <v>14.63</v>
      </c>
      <c r="C50" s="66">
        <v>93</v>
      </c>
      <c r="D50" s="65">
        <v>18.6</v>
      </c>
      <c r="E50" s="65">
        <v>78.2</v>
      </c>
      <c r="F50" s="65">
        <v>23.46</v>
      </c>
      <c r="G50" s="65">
        <v>100</v>
      </c>
      <c r="H50" s="65">
        <v>95</v>
      </c>
      <c r="I50" s="65">
        <v>100</v>
      </c>
      <c r="J50" s="65">
        <v>295</v>
      </c>
      <c r="K50" s="70">
        <v>98.33333333333333</v>
      </c>
      <c r="L50" s="70">
        <v>14.749999999999998</v>
      </c>
      <c r="M50" s="65">
        <v>8</v>
      </c>
      <c r="N50" s="28">
        <v>8.15</v>
      </c>
      <c r="O50" s="70">
        <f t="shared" si="2"/>
        <v>16.15</v>
      </c>
      <c r="P50" s="70">
        <f t="shared" si="3"/>
        <v>87.59</v>
      </c>
    </row>
    <row r="51" spans="1:16" ht="24.75" customHeight="1">
      <c r="A51" s="78">
        <v>2016052</v>
      </c>
      <c r="B51" s="65">
        <v>14.86</v>
      </c>
      <c r="C51" s="66">
        <v>80</v>
      </c>
      <c r="D51" s="65">
        <v>16</v>
      </c>
      <c r="E51" s="65">
        <v>70.2</v>
      </c>
      <c r="F51" s="65">
        <v>21.06</v>
      </c>
      <c r="G51" s="65">
        <v>95</v>
      </c>
      <c r="H51" s="65">
        <v>100</v>
      </c>
      <c r="I51" s="65">
        <v>95</v>
      </c>
      <c r="J51" s="65">
        <v>290</v>
      </c>
      <c r="K51" s="70">
        <v>96.66666666666667</v>
      </c>
      <c r="L51" s="70">
        <v>14.5</v>
      </c>
      <c r="M51" s="65">
        <v>8.6</v>
      </c>
      <c r="N51" s="28">
        <v>8.2125</v>
      </c>
      <c r="O51" s="70">
        <f t="shared" si="2"/>
        <v>16.8125</v>
      </c>
      <c r="P51" s="70">
        <f t="shared" si="3"/>
        <v>83.2325</v>
      </c>
    </row>
    <row r="52" spans="1:16" ht="24.75" customHeight="1">
      <c r="A52" s="78">
        <v>2016053</v>
      </c>
      <c r="B52" s="65">
        <v>12.24</v>
      </c>
      <c r="C52" s="66">
        <v>87</v>
      </c>
      <c r="D52" s="65">
        <v>17.400000000000002</v>
      </c>
      <c r="E52" s="65">
        <v>68.4</v>
      </c>
      <c r="F52" s="65">
        <v>20.52</v>
      </c>
      <c r="G52" s="65"/>
      <c r="H52" s="65"/>
      <c r="I52" s="65">
        <v>85</v>
      </c>
      <c r="J52" s="65">
        <v>85</v>
      </c>
      <c r="K52" s="70">
        <v>85</v>
      </c>
      <c r="L52" s="70">
        <v>12.75</v>
      </c>
      <c r="M52" s="65">
        <v>7.7</v>
      </c>
      <c r="N52" s="28">
        <v>7.425</v>
      </c>
      <c r="O52" s="70">
        <f t="shared" si="2"/>
        <v>15.125</v>
      </c>
      <c r="P52" s="70">
        <f t="shared" si="3"/>
        <v>78.035</v>
      </c>
    </row>
    <row r="53" spans="1:16" ht="24.75" customHeight="1">
      <c r="A53" s="78">
        <v>2016055</v>
      </c>
      <c r="B53" s="65">
        <v>14.32</v>
      </c>
      <c r="C53" s="66">
        <v>88</v>
      </c>
      <c r="D53" s="65">
        <v>17.6</v>
      </c>
      <c r="E53" s="65">
        <v>84</v>
      </c>
      <c r="F53" s="65">
        <v>25.2</v>
      </c>
      <c r="G53" s="65">
        <v>90</v>
      </c>
      <c r="H53" s="65">
        <v>90</v>
      </c>
      <c r="I53" s="65">
        <v>95</v>
      </c>
      <c r="J53" s="65">
        <v>275</v>
      </c>
      <c r="K53" s="70">
        <v>91.66666666666667</v>
      </c>
      <c r="L53" s="70">
        <v>13.75</v>
      </c>
      <c r="M53" s="65">
        <v>8</v>
      </c>
      <c r="N53" s="28">
        <v>8.125</v>
      </c>
      <c r="O53" s="70">
        <f t="shared" si="2"/>
        <v>16.125</v>
      </c>
      <c r="P53" s="70">
        <f t="shared" si="3"/>
        <v>86.995</v>
      </c>
    </row>
    <row r="54" spans="1:16" ht="24.75" customHeight="1">
      <c r="A54" s="78">
        <v>2016056</v>
      </c>
      <c r="B54" s="65">
        <v>14.79</v>
      </c>
      <c r="C54" s="66">
        <v>80</v>
      </c>
      <c r="D54" s="65">
        <v>16</v>
      </c>
      <c r="E54" s="65">
        <v>86</v>
      </c>
      <c r="F54" s="65">
        <v>25.8</v>
      </c>
      <c r="G54" s="65">
        <v>85</v>
      </c>
      <c r="H54" s="65">
        <v>90</v>
      </c>
      <c r="I54" s="65">
        <v>85</v>
      </c>
      <c r="J54" s="65">
        <v>260</v>
      </c>
      <c r="K54" s="70">
        <v>86.66666666666667</v>
      </c>
      <c r="L54" s="70">
        <v>13</v>
      </c>
      <c r="M54" s="65">
        <v>9.3</v>
      </c>
      <c r="N54" s="28">
        <v>9.3625</v>
      </c>
      <c r="O54" s="70">
        <f t="shared" si="2"/>
        <v>18.6625</v>
      </c>
      <c r="P54" s="70">
        <f t="shared" si="3"/>
        <v>88.2525</v>
      </c>
    </row>
    <row r="55" spans="1:16" ht="24.75" customHeight="1">
      <c r="A55" s="78">
        <v>2016058</v>
      </c>
      <c r="B55" s="65">
        <v>14.89</v>
      </c>
      <c r="C55" s="66">
        <v>86</v>
      </c>
      <c r="D55" s="65">
        <v>17.2</v>
      </c>
      <c r="E55" s="65">
        <v>80.2</v>
      </c>
      <c r="F55" s="65">
        <v>24.06</v>
      </c>
      <c r="G55" s="65">
        <v>95</v>
      </c>
      <c r="H55" s="65">
        <v>95</v>
      </c>
      <c r="I55" s="65">
        <v>95</v>
      </c>
      <c r="J55" s="65">
        <v>285</v>
      </c>
      <c r="K55" s="70">
        <v>95</v>
      </c>
      <c r="L55" s="70">
        <v>14.25</v>
      </c>
      <c r="M55" s="65">
        <v>8.9</v>
      </c>
      <c r="N55" s="28">
        <v>8.9125</v>
      </c>
      <c r="O55" s="70">
        <f t="shared" si="2"/>
        <v>17.8125</v>
      </c>
      <c r="P55" s="70">
        <f t="shared" si="3"/>
        <v>88.2125</v>
      </c>
    </row>
    <row r="56" spans="1:16" ht="24.75" customHeight="1">
      <c r="A56" s="78">
        <v>2016059</v>
      </c>
      <c r="B56" s="65">
        <v>14.98</v>
      </c>
      <c r="C56" s="66">
        <v>71</v>
      </c>
      <c r="D56" s="65">
        <v>14.200000000000001</v>
      </c>
      <c r="E56" s="65">
        <v>66.4</v>
      </c>
      <c r="F56" s="65">
        <v>19.92</v>
      </c>
      <c r="G56" s="65">
        <v>85</v>
      </c>
      <c r="H56" s="65">
        <v>85</v>
      </c>
      <c r="I56" s="65">
        <v>85</v>
      </c>
      <c r="J56" s="65">
        <v>255</v>
      </c>
      <c r="K56" s="70">
        <v>85</v>
      </c>
      <c r="L56" s="70">
        <v>12.75</v>
      </c>
      <c r="M56" s="65">
        <v>8.1</v>
      </c>
      <c r="N56" s="28">
        <v>7.9</v>
      </c>
      <c r="O56" s="70">
        <f t="shared" si="2"/>
        <v>16</v>
      </c>
      <c r="P56" s="70">
        <f t="shared" si="3"/>
        <v>77.85</v>
      </c>
    </row>
    <row r="57" spans="1:16" ht="24.75" customHeight="1">
      <c r="A57" s="78">
        <v>2016060</v>
      </c>
      <c r="B57" s="65">
        <v>14.68</v>
      </c>
      <c r="C57" s="66">
        <v>89</v>
      </c>
      <c r="D57" s="65">
        <v>17.8</v>
      </c>
      <c r="E57" s="65">
        <v>81.2</v>
      </c>
      <c r="F57" s="65">
        <v>24.36</v>
      </c>
      <c r="G57" s="65">
        <v>90</v>
      </c>
      <c r="H57" s="65">
        <v>90</v>
      </c>
      <c r="I57" s="65">
        <v>85</v>
      </c>
      <c r="J57" s="65">
        <v>265</v>
      </c>
      <c r="K57" s="70">
        <v>88.33333333333333</v>
      </c>
      <c r="L57" s="70">
        <v>13.249999999999998</v>
      </c>
      <c r="M57" s="65">
        <v>9.4</v>
      </c>
      <c r="N57" s="28">
        <v>9.275</v>
      </c>
      <c r="O57" s="70">
        <f t="shared" si="2"/>
        <v>18.675</v>
      </c>
      <c r="P57" s="70">
        <f t="shared" si="3"/>
        <v>88.765</v>
      </c>
    </row>
    <row r="58" spans="1:16" ht="24.75" customHeight="1">
      <c r="A58" s="78">
        <v>2016061</v>
      </c>
      <c r="B58" s="65">
        <v>14.76</v>
      </c>
      <c r="C58" s="66">
        <v>92</v>
      </c>
      <c r="D58" s="65">
        <v>18.400000000000002</v>
      </c>
      <c r="E58" s="65">
        <v>79.2</v>
      </c>
      <c r="F58" s="65">
        <v>23.76</v>
      </c>
      <c r="G58" s="65">
        <v>90</v>
      </c>
      <c r="H58" s="65">
        <v>85</v>
      </c>
      <c r="I58" s="65">
        <v>90</v>
      </c>
      <c r="J58" s="65">
        <v>265</v>
      </c>
      <c r="K58" s="70">
        <v>88.33333333333333</v>
      </c>
      <c r="L58" s="70">
        <v>13.249999999999998</v>
      </c>
      <c r="M58" s="65">
        <v>9.3</v>
      </c>
      <c r="N58" s="28">
        <v>9.237499999999999</v>
      </c>
      <c r="O58" s="70">
        <f t="shared" si="2"/>
        <v>18.5375</v>
      </c>
      <c r="P58" s="70">
        <f t="shared" si="3"/>
        <v>88.70750000000001</v>
      </c>
    </row>
    <row r="59" spans="1:16" ht="24.75" customHeight="1">
      <c r="A59" s="78">
        <v>2016062</v>
      </c>
      <c r="B59" s="65">
        <v>14.55</v>
      </c>
      <c r="C59" s="66">
        <v>81</v>
      </c>
      <c r="D59" s="65">
        <v>16.2</v>
      </c>
      <c r="E59" s="65">
        <v>78.6</v>
      </c>
      <c r="F59" s="65">
        <v>23.58</v>
      </c>
      <c r="G59" s="65"/>
      <c r="H59" s="65"/>
      <c r="I59" s="65">
        <v>85</v>
      </c>
      <c r="J59" s="65">
        <v>85</v>
      </c>
      <c r="K59" s="70">
        <v>85</v>
      </c>
      <c r="L59" s="70">
        <v>12.75</v>
      </c>
      <c r="M59" s="65">
        <v>8.2</v>
      </c>
      <c r="N59" s="28">
        <v>7.7875000000000005</v>
      </c>
      <c r="O59" s="70">
        <f t="shared" si="2"/>
        <v>15.9875</v>
      </c>
      <c r="P59" s="70">
        <f t="shared" si="3"/>
        <v>83.0675</v>
      </c>
    </row>
    <row r="60" spans="1:16" ht="24.75" customHeight="1">
      <c r="A60" s="78">
        <v>2016063</v>
      </c>
      <c r="B60" s="65">
        <v>14.26</v>
      </c>
      <c r="C60" s="66">
        <v>75</v>
      </c>
      <c r="D60" s="65">
        <v>15</v>
      </c>
      <c r="E60" s="65">
        <v>67.6</v>
      </c>
      <c r="F60" s="65">
        <v>20.279999999999998</v>
      </c>
      <c r="G60" s="65">
        <v>95</v>
      </c>
      <c r="H60" s="65">
        <v>95</v>
      </c>
      <c r="I60" s="65">
        <v>100</v>
      </c>
      <c r="J60" s="65">
        <v>290</v>
      </c>
      <c r="K60" s="70">
        <v>96.66666666666667</v>
      </c>
      <c r="L60" s="70">
        <v>14.5</v>
      </c>
      <c r="M60" s="65">
        <v>8.4</v>
      </c>
      <c r="N60" s="28">
        <v>8.0625</v>
      </c>
      <c r="O60" s="70">
        <f t="shared" si="2"/>
        <v>16.4625</v>
      </c>
      <c r="P60" s="70">
        <f t="shared" si="3"/>
        <v>80.5025</v>
      </c>
    </row>
    <row r="61" spans="1:16" ht="24.75" customHeight="1">
      <c r="A61" s="78">
        <v>2016064</v>
      </c>
      <c r="B61" s="65">
        <v>14.15</v>
      </c>
      <c r="C61" s="66">
        <v>86</v>
      </c>
      <c r="D61" s="65">
        <v>17.2</v>
      </c>
      <c r="E61" s="65">
        <v>74.2</v>
      </c>
      <c r="F61" s="65">
        <v>22.26</v>
      </c>
      <c r="G61" s="65">
        <v>100</v>
      </c>
      <c r="H61" s="65">
        <v>100</v>
      </c>
      <c r="I61" s="65">
        <v>100</v>
      </c>
      <c r="J61" s="65">
        <v>300</v>
      </c>
      <c r="K61" s="70">
        <v>100</v>
      </c>
      <c r="L61" s="70">
        <v>15</v>
      </c>
      <c r="M61" s="65">
        <v>8</v>
      </c>
      <c r="N61" s="28">
        <v>8.25</v>
      </c>
      <c r="O61" s="70">
        <f t="shared" si="2"/>
        <v>16.25</v>
      </c>
      <c r="P61" s="70">
        <f t="shared" si="3"/>
        <v>84.86</v>
      </c>
    </row>
    <row r="62" spans="1:16" ht="24.75" customHeight="1">
      <c r="A62" s="78">
        <v>2016065</v>
      </c>
      <c r="B62" s="65">
        <v>14.12</v>
      </c>
      <c r="C62" s="66">
        <v>70</v>
      </c>
      <c r="D62" s="65">
        <v>14</v>
      </c>
      <c r="E62" s="65">
        <v>68.6</v>
      </c>
      <c r="F62" s="65">
        <v>20.58</v>
      </c>
      <c r="G62" s="65">
        <v>95</v>
      </c>
      <c r="H62" s="65">
        <v>100</v>
      </c>
      <c r="I62" s="65">
        <v>100</v>
      </c>
      <c r="J62" s="65">
        <v>295</v>
      </c>
      <c r="K62" s="70">
        <v>98.33333333333333</v>
      </c>
      <c r="L62" s="70">
        <v>14.749999999999998</v>
      </c>
      <c r="M62" s="65">
        <v>8.4</v>
      </c>
      <c r="N62" s="28">
        <v>8.225</v>
      </c>
      <c r="O62" s="70">
        <f t="shared" si="2"/>
        <v>16.625</v>
      </c>
      <c r="P62" s="70">
        <f t="shared" si="3"/>
        <v>80.07499999999999</v>
      </c>
    </row>
    <row r="63" spans="1:16" ht="24.75" customHeight="1">
      <c r="A63" s="78">
        <v>2016066</v>
      </c>
      <c r="B63" s="65">
        <v>14.81</v>
      </c>
      <c r="C63" s="66">
        <v>79</v>
      </c>
      <c r="D63" s="65">
        <v>15.8</v>
      </c>
      <c r="E63" s="65">
        <v>73.8</v>
      </c>
      <c r="F63" s="65">
        <v>22.139999999999997</v>
      </c>
      <c r="G63" s="65">
        <v>90</v>
      </c>
      <c r="H63" s="65">
        <v>90</v>
      </c>
      <c r="I63" s="65">
        <v>90</v>
      </c>
      <c r="J63" s="65">
        <v>270</v>
      </c>
      <c r="K63" s="70">
        <v>90</v>
      </c>
      <c r="L63" s="70">
        <v>13.5</v>
      </c>
      <c r="M63" s="65">
        <v>8.5</v>
      </c>
      <c r="N63" s="28">
        <v>7.9125</v>
      </c>
      <c r="O63" s="70">
        <f t="shared" si="2"/>
        <v>16.4125</v>
      </c>
      <c r="P63" s="70">
        <f t="shared" si="3"/>
        <v>82.6625</v>
      </c>
    </row>
    <row r="64" spans="1:16" ht="24.75" customHeight="1">
      <c r="A64" s="78">
        <v>2016067</v>
      </c>
      <c r="B64" s="65">
        <v>14.52</v>
      </c>
      <c r="C64" s="66">
        <v>73</v>
      </c>
      <c r="D64" s="65">
        <v>14.600000000000001</v>
      </c>
      <c r="E64" s="65">
        <v>75.4</v>
      </c>
      <c r="F64" s="65">
        <v>22.62</v>
      </c>
      <c r="G64" s="65">
        <v>95</v>
      </c>
      <c r="H64" s="65">
        <v>100</v>
      </c>
      <c r="I64" s="65">
        <v>100</v>
      </c>
      <c r="J64" s="65">
        <v>295</v>
      </c>
      <c r="K64" s="70">
        <v>98.33333333333333</v>
      </c>
      <c r="L64" s="70">
        <v>14.749999999999998</v>
      </c>
      <c r="M64" s="65">
        <v>8.6</v>
      </c>
      <c r="N64" s="28">
        <v>8.25</v>
      </c>
      <c r="O64" s="70">
        <f t="shared" si="2"/>
        <v>16.85</v>
      </c>
      <c r="P64" s="70">
        <f t="shared" si="3"/>
        <v>83.34</v>
      </c>
    </row>
    <row r="65" spans="1:16" ht="24.75" customHeight="1">
      <c r="A65" s="78">
        <v>2016068</v>
      </c>
      <c r="B65" s="65">
        <v>14.84</v>
      </c>
      <c r="C65" s="66">
        <v>72</v>
      </c>
      <c r="D65" s="65">
        <v>14.4</v>
      </c>
      <c r="E65" s="65">
        <v>69.2</v>
      </c>
      <c r="F65" s="65">
        <v>20.76</v>
      </c>
      <c r="G65" s="65">
        <v>95</v>
      </c>
      <c r="H65" s="65">
        <v>100</v>
      </c>
      <c r="I65" s="65">
        <v>95</v>
      </c>
      <c r="J65" s="65">
        <v>290</v>
      </c>
      <c r="K65" s="70">
        <v>96.66666666666667</v>
      </c>
      <c r="L65" s="70">
        <v>14.5</v>
      </c>
      <c r="M65" s="65">
        <v>8.2</v>
      </c>
      <c r="N65" s="28">
        <v>7.9125000000000005</v>
      </c>
      <c r="O65" s="70">
        <f t="shared" si="2"/>
        <v>16.1125</v>
      </c>
      <c r="P65" s="70">
        <f t="shared" si="3"/>
        <v>80.6125</v>
      </c>
    </row>
    <row r="66" spans="1:16" ht="24.75" customHeight="1">
      <c r="A66" s="78">
        <v>2016069</v>
      </c>
      <c r="B66" s="65">
        <v>14.94</v>
      </c>
      <c r="C66" s="66">
        <v>75</v>
      </c>
      <c r="D66" s="65">
        <v>15</v>
      </c>
      <c r="E66" s="65">
        <v>75</v>
      </c>
      <c r="F66" s="65">
        <v>22.5</v>
      </c>
      <c r="G66" s="65">
        <v>90</v>
      </c>
      <c r="H66" s="65">
        <v>90</v>
      </c>
      <c r="I66" s="65">
        <v>90</v>
      </c>
      <c r="J66" s="65">
        <v>270</v>
      </c>
      <c r="K66" s="70">
        <v>90</v>
      </c>
      <c r="L66" s="70">
        <v>13.5</v>
      </c>
      <c r="M66" s="65">
        <v>7.6</v>
      </c>
      <c r="N66" s="28">
        <v>7.45</v>
      </c>
      <c r="O66" s="70">
        <f t="shared" si="2"/>
        <v>15.05</v>
      </c>
      <c r="P66" s="70">
        <f t="shared" si="3"/>
        <v>80.99</v>
      </c>
    </row>
    <row r="67" spans="1:16" ht="24.75" customHeight="1">
      <c r="A67" s="78">
        <v>2016072</v>
      </c>
      <c r="B67" s="65">
        <v>14.63</v>
      </c>
      <c r="C67" s="66">
        <v>80</v>
      </c>
      <c r="D67" s="65">
        <v>16</v>
      </c>
      <c r="E67" s="65">
        <v>69.4</v>
      </c>
      <c r="F67" s="65">
        <v>20.82</v>
      </c>
      <c r="G67" s="65">
        <v>95</v>
      </c>
      <c r="H67" s="65">
        <v>100</v>
      </c>
      <c r="I67" s="65">
        <v>100</v>
      </c>
      <c r="J67" s="65">
        <v>295</v>
      </c>
      <c r="K67" s="70">
        <v>98.33333333333333</v>
      </c>
      <c r="L67" s="70">
        <v>14.749999999999998</v>
      </c>
      <c r="M67" s="65">
        <v>8.3</v>
      </c>
      <c r="N67" s="28">
        <v>7.85</v>
      </c>
      <c r="O67" s="70">
        <f t="shared" si="2"/>
        <v>16.15</v>
      </c>
      <c r="P67" s="70">
        <f t="shared" si="3"/>
        <v>82.35</v>
      </c>
    </row>
    <row r="68" spans="1:16" ht="24.75" customHeight="1">
      <c r="A68" s="78">
        <v>2016073</v>
      </c>
      <c r="B68" s="65">
        <v>13.87</v>
      </c>
      <c r="C68" s="66">
        <v>82</v>
      </c>
      <c r="D68" s="65">
        <v>16.400000000000002</v>
      </c>
      <c r="E68" s="65">
        <v>84.8</v>
      </c>
      <c r="F68" s="65">
        <v>25.439999999999998</v>
      </c>
      <c r="G68" s="65">
        <v>100</v>
      </c>
      <c r="H68" s="65">
        <v>95</v>
      </c>
      <c r="I68" s="65">
        <v>95</v>
      </c>
      <c r="J68" s="65">
        <v>290</v>
      </c>
      <c r="K68" s="70">
        <v>96.66666666666667</v>
      </c>
      <c r="L68" s="70">
        <v>14.5</v>
      </c>
      <c r="M68" s="65">
        <v>9</v>
      </c>
      <c r="N68" s="28">
        <v>8.9875</v>
      </c>
      <c r="O68" s="70">
        <f aca="true" t="shared" si="4" ref="O68:O99">M68+N68</f>
        <v>17.9875</v>
      </c>
      <c r="P68" s="70">
        <f aca="true" t="shared" si="5" ref="P68:P99">B68+D68+F68+L68+O68</f>
        <v>88.1975</v>
      </c>
    </row>
    <row r="69" spans="1:16" ht="24.75" customHeight="1">
      <c r="A69" s="78">
        <v>2016074</v>
      </c>
      <c r="B69" s="65">
        <v>14.51</v>
      </c>
      <c r="C69" s="66">
        <v>80</v>
      </c>
      <c r="D69" s="65">
        <v>16</v>
      </c>
      <c r="E69" s="65">
        <v>80.6</v>
      </c>
      <c r="F69" s="65">
        <v>24.179999999999996</v>
      </c>
      <c r="G69" s="65">
        <v>100</v>
      </c>
      <c r="H69" s="65">
        <v>100</v>
      </c>
      <c r="I69" s="65">
        <v>100</v>
      </c>
      <c r="J69" s="65">
        <v>300</v>
      </c>
      <c r="K69" s="70">
        <v>100</v>
      </c>
      <c r="L69" s="70">
        <v>15</v>
      </c>
      <c r="M69" s="65">
        <v>8</v>
      </c>
      <c r="N69" s="28">
        <v>7.625</v>
      </c>
      <c r="O69" s="70">
        <f t="shared" si="4"/>
        <v>15.625</v>
      </c>
      <c r="P69" s="70">
        <f t="shared" si="5"/>
        <v>85.315</v>
      </c>
    </row>
    <row r="70" spans="1:16" ht="24.75" customHeight="1">
      <c r="A70" s="78">
        <v>2016075</v>
      </c>
      <c r="B70" s="65">
        <v>14.91</v>
      </c>
      <c r="C70" s="66">
        <v>86</v>
      </c>
      <c r="D70" s="65">
        <v>17.2</v>
      </c>
      <c r="E70" s="65">
        <v>69.4</v>
      </c>
      <c r="F70" s="65">
        <v>20.82</v>
      </c>
      <c r="G70" s="65">
        <v>95</v>
      </c>
      <c r="H70" s="65">
        <v>100</v>
      </c>
      <c r="I70" s="65">
        <v>100</v>
      </c>
      <c r="J70" s="65">
        <v>295</v>
      </c>
      <c r="K70" s="70">
        <v>98.33333333333333</v>
      </c>
      <c r="L70" s="70">
        <v>14.749999999999998</v>
      </c>
      <c r="M70" s="65">
        <v>8.2</v>
      </c>
      <c r="N70" s="28">
        <v>7.6000000000000005</v>
      </c>
      <c r="O70" s="70">
        <f t="shared" si="4"/>
        <v>15.8</v>
      </c>
      <c r="P70" s="70">
        <f t="shared" si="5"/>
        <v>83.47999999999999</v>
      </c>
    </row>
    <row r="71" spans="1:16" ht="24.75" customHeight="1">
      <c r="A71" s="78">
        <v>2016076</v>
      </c>
      <c r="B71" s="65">
        <v>15</v>
      </c>
      <c r="C71" s="66">
        <v>90</v>
      </c>
      <c r="D71" s="65">
        <v>18</v>
      </c>
      <c r="E71" s="65">
        <v>79.6</v>
      </c>
      <c r="F71" s="65">
        <v>23.88</v>
      </c>
      <c r="G71" s="65">
        <v>95</v>
      </c>
      <c r="H71" s="65">
        <v>100</v>
      </c>
      <c r="I71" s="65">
        <v>95</v>
      </c>
      <c r="J71" s="65">
        <v>290</v>
      </c>
      <c r="K71" s="70">
        <v>96.66666666666667</v>
      </c>
      <c r="L71" s="70">
        <v>14.5</v>
      </c>
      <c r="M71" s="65">
        <v>9.2</v>
      </c>
      <c r="N71" s="28">
        <v>9.3125</v>
      </c>
      <c r="O71" s="70">
        <f t="shared" si="4"/>
        <v>18.5125</v>
      </c>
      <c r="P71" s="70">
        <f t="shared" si="5"/>
        <v>89.8925</v>
      </c>
    </row>
    <row r="72" spans="1:16" ht="24.75" customHeight="1">
      <c r="A72" s="78">
        <v>2016077</v>
      </c>
      <c r="B72" s="65">
        <v>13.9</v>
      </c>
      <c r="C72" s="66">
        <v>79</v>
      </c>
      <c r="D72" s="65">
        <v>15.8</v>
      </c>
      <c r="E72" s="65">
        <v>75</v>
      </c>
      <c r="F72" s="65">
        <v>22.5</v>
      </c>
      <c r="G72" s="65">
        <v>100</v>
      </c>
      <c r="H72" s="65">
        <v>95</v>
      </c>
      <c r="I72" s="65">
        <v>100</v>
      </c>
      <c r="J72" s="65">
        <v>295</v>
      </c>
      <c r="K72" s="70">
        <v>98.33333333333333</v>
      </c>
      <c r="L72" s="70">
        <v>14.749999999999998</v>
      </c>
      <c r="M72" s="65">
        <v>8.4</v>
      </c>
      <c r="N72" s="28">
        <v>7.775</v>
      </c>
      <c r="O72" s="70">
        <f t="shared" si="4"/>
        <v>16.175</v>
      </c>
      <c r="P72" s="70">
        <f t="shared" si="5"/>
        <v>83.125</v>
      </c>
    </row>
    <row r="73" spans="1:16" ht="24.75" customHeight="1">
      <c r="A73" s="78">
        <v>2016078</v>
      </c>
      <c r="B73" s="65">
        <v>14.39</v>
      </c>
      <c r="C73" s="66">
        <v>75</v>
      </c>
      <c r="D73" s="65">
        <v>15</v>
      </c>
      <c r="E73" s="65">
        <v>72.6</v>
      </c>
      <c r="F73" s="65">
        <v>21.779999999999998</v>
      </c>
      <c r="G73" s="65">
        <v>100</v>
      </c>
      <c r="H73" s="65">
        <v>95</v>
      </c>
      <c r="I73" s="65">
        <v>95</v>
      </c>
      <c r="J73" s="65">
        <v>290</v>
      </c>
      <c r="K73" s="70">
        <v>96.66666666666667</v>
      </c>
      <c r="L73" s="70">
        <v>14.5</v>
      </c>
      <c r="M73" s="65">
        <v>8.1</v>
      </c>
      <c r="N73" s="28">
        <v>7.95</v>
      </c>
      <c r="O73" s="70">
        <f t="shared" si="4"/>
        <v>16.05</v>
      </c>
      <c r="P73" s="70">
        <f t="shared" si="5"/>
        <v>81.72</v>
      </c>
    </row>
    <row r="74" spans="1:16" ht="24.75" customHeight="1">
      <c r="A74" s="78">
        <v>2016079</v>
      </c>
      <c r="B74" s="65">
        <v>14.61</v>
      </c>
      <c r="C74" s="66">
        <v>85</v>
      </c>
      <c r="D74" s="65">
        <v>17</v>
      </c>
      <c r="E74" s="65">
        <v>80.8</v>
      </c>
      <c r="F74" s="65">
        <v>24.24</v>
      </c>
      <c r="G74" s="65">
        <v>95</v>
      </c>
      <c r="H74" s="65">
        <v>100</v>
      </c>
      <c r="I74" s="65">
        <v>100</v>
      </c>
      <c r="J74" s="65">
        <v>295</v>
      </c>
      <c r="K74" s="70">
        <v>98.33333333333333</v>
      </c>
      <c r="L74" s="70">
        <v>14.749999999999998</v>
      </c>
      <c r="M74" s="65">
        <v>9.3</v>
      </c>
      <c r="N74" s="28">
        <v>9.3</v>
      </c>
      <c r="O74" s="70">
        <f t="shared" si="4"/>
        <v>18.6</v>
      </c>
      <c r="P74" s="70">
        <f t="shared" si="5"/>
        <v>89.19999999999999</v>
      </c>
    </row>
    <row r="75" spans="1:16" ht="24.75" customHeight="1">
      <c r="A75" s="78">
        <v>2016080</v>
      </c>
      <c r="B75" s="65">
        <v>14.97</v>
      </c>
      <c r="C75" s="66">
        <v>81</v>
      </c>
      <c r="D75" s="65">
        <v>16.2</v>
      </c>
      <c r="E75" s="65">
        <v>77.6</v>
      </c>
      <c r="F75" s="65">
        <v>23.279999999999998</v>
      </c>
      <c r="G75" s="65">
        <v>95</v>
      </c>
      <c r="H75" s="65">
        <v>100</v>
      </c>
      <c r="I75" s="67">
        <v>85</v>
      </c>
      <c r="J75" s="65">
        <v>280</v>
      </c>
      <c r="K75" s="70">
        <v>93.33333333333333</v>
      </c>
      <c r="L75" s="70">
        <v>13.999999999999998</v>
      </c>
      <c r="M75" s="65">
        <v>7.5</v>
      </c>
      <c r="N75" s="28">
        <v>7.5249999999999995</v>
      </c>
      <c r="O75" s="70">
        <f t="shared" si="4"/>
        <v>15.024999999999999</v>
      </c>
      <c r="P75" s="70">
        <f t="shared" si="5"/>
        <v>83.475</v>
      </c>
    </row>
    <row r="76" spans="1:16" ht="24.75" customHeight="1">
      <c r="A76" s="78">
        <v>2016081</v>
      </c>
      <c r="B76" s="65">
        <v>15</v>
      </c>
      <c r="C76" s="66">
        <v>73</v>
      </c>
      <c r="D76" s="65">
        <v>14.600000000000001</v>
      </c>
      <c r="E76" s="65">
        <v>75.8</v>
      </c>
      <c r="F76" s="65">
        <v>22.74</v>
      </c>
      <c r="G76" s="65">
        <v>95</v>
      </c>
      <c r="H76" s="65">
        <v>95</v>
      </c>
      <c r="I76" s="65">
        <v>95</v>
      </c>
      <c r="J76" s="65">
        <v>285</v>
      </c>
      <c r="K76" s="70">
        <v>95</v>
      </c>
      <c r="L76" s="70">
        <v>14.25</v>
      </c>
      <c r="M76" s="65">
        <v>8.8</v>
      </c>
      <c r="N76" s="28">
        <v>8.05</v>
      </c>
      <c r="O76" s="70">
        <f t="shared" si="4"/>
        <v>16.85</v>
      </c>
      <c r="P76" s="70">
        <f t="shared" si="5"/>
        <v>83.44</v>
      </c>
    </row>
    <row r="77" spans="1:16" ht="24.75" customHeight="1">
      <c r="A77" s="78">
        <v>2016083</v>
      </c>
      <c r="B77" s="65">
        <v>14.74</v>
      </c>
      <c r="C77" s="66">
        <v>82</v>
      </c>
      <c r="D77" s="65">
        <v>16.400000000000002</v>
      </c>
      <c r="E77" s="65">
        <v>75</v>
      </c>
      <c r="F77" s="65">
        <v>22.5</v>
      </c>
      <c r="G77" s="65">
        <v>100</v>
      </c>
      <c r="H77" s="65">
        <v>100</v>
      </c>
      <c r="I77" s="65">
        <v>100</v>
      </c>
      <c r="J77" s="65">
        <v>300</v>
      </c>
      <c r="K77" s="70">
        <v>100</v>
      </c>
      <c r="L77" s="70">
        <v>15</v>
      </c>
      <c r="M77" s="65">
        <v>8</v>
      </c>
      <c r="N77" s="28">
        <v>8.075</v>
      </c>
      <c r="O77" s="70">
        <f t="shared" si="4"/>
        <v>16.075</v>
      </c>
      <c r="P77" s="70">
        <f t="shared" si="5"/>
        <v>84.715</v>
      </c>
    </row>
    <row r="78" spans="1:16" ht="24.75" customHeight="1">
      <c r="A78" s="78">
        <v>2016084</v>
      </c>
      <c r="B78" s="65">
        <v>14.27</v>
      </c>
      <c r="C78" s="66">
        <v>78</v>
      </c>
      <c r="D78" s="65">
        <v>15.600000000000001</v>
      </c>
      <c r="E78" s="65">
        <v>76.2</v>
      </c>
      <c r="F78" s="65">
        <v>22.86</v>
      </c>
      <c r="G78" s="65">
        <v>100</v>
      </c>
      <c r="H78" s="65">
        <v>95</v>
      </c>
      <c r="I78" s="65">
        <v>100</v>
      </c>
      <c r="J78" s="65">
        <v>295</v>
      </c>
      <c r="K78" s="70">
        <v>98.33333333333333</v>
      </c>
      <c r="L78" s="70">
        <v>14.749999999999998</v>
      </c>
      <c r="M78" s="65">
        <v>8.6</v>
      </c>
      <c r="N78" s="28">
        <v>8.1625</v>
      </c>
      <c r="O78" s="70">
        <f t="shared" si="4"/>
        <v>16.7625</v>
      </c>
      <c r="P78" s="70">
        <f t="shared" si="5"/>
        <v>84.2425</v>
      </c>
    </row>
    <row r="79" spans="1:16" ht="24.75" customHeight="1">
      <c r="A79" s="78">
        <v>2016085</v>
      </c>
      <c r="B79" s="65">
        <v>14.55</v>
      </c>
      <c r="C79" s="66">
        <v>79</v>
      </c>
      <c r="D79" s="65">
        <v>15.8</v>
      </c>
      <c r="E79" s="65">
        <v>77.2</v>
      </c>
      <c r="F79" s="65">
        <v>23.16</v>
      </c>
      <c r="G79" s="65">
        <v>95</v>
      </c>
      <c r="H79" s="65">
        <v>100</v>
      </c>
      <c r="I79" s="65">
        <v>100</v>
      </c>
      <c r="J79" s="65">
        <v>295</v>
      </c>
      <c r="K79" s="70">
        <v>98.33333333333333</v>
      </c>
      <c r="L79" s="70">
        <v>14.749999999999998</v>
      </c>
      <c r="M79" s="65">
        <v>7.7</v>
      </c>
      <c r="N79" s="28">
        <v>7.6125</v>
      </c>
      <c r="O79" s="70">
        <f t="shared" si="4"/>
        <v>15.3125</v>
      </c>
      <c r="P79" s="70">
        <f t="shared" si="5"/>
        <v>83.5725</v>
      </c>
    </row>
    <row r="80" spans="1:16" ht="24.75" customHeight="1">
      <c r="A80" s="78">
        <v>2016086</v>
      </c>
      <c r="B80" s="65">
        <v>14.95</v>
      </c>
      <c r="C80" s="66">
        <v>83</v>
      </c>
      <c r="D80" s="65">
        <v>16.6</v>
      </c>
      <c r="E80" s="65">
        <v>84.4</v>
      </c>
      <c r="F80" s="65">
        <v>25.32</v>
      </c>
      <c r="G80" s="65">
        <v>95</v>
      </c>
      <c r="H80" s="65">
        <v>95</v>
      </c>
      <c r="I80" s="65">
        <v>95</v>
      </c>
      <c r="J80" s="65">
        <v>285</v>
      </c>
      <c r="K80" s="70">
        <v>95</v>
      </c>
      <c r="L80" s="70">
        <v>14.25</v>
      </c>
      <c r="M80" s="65">
        <v>9.1</v>
      </c>
      <c r="N80" s="28">
        <v>9.175</v>
      </c>
      <c r="O80" s="70">
        <f t="shared" si="4"/>
        <v>18.275</v>
      </c>
      <c r="P80" s="70">
        <f t="shared" si="5"/>
        <v>89.39500000000001</v>
      </c>
    </row>
    <row r="81" spans="1:16" ht="24.75" customHeight="1">
      <c r="A81" s="78">
        <v>2016087</v>
      </c>
      <c r="B81" s="65">
        <v>14.37</v>
      </c>
      <c r="C81" s="66">
        <v>75</v>
      </c>
      <c r="D81" s="65">
        <v>15</v>
      </c>
      <c r="E81" s="65">
        <v>70.2</v>
      </c>
      <c r="F81" s="65">
        <v>21.06</v>
      </c>
      <c r="G81" s="65"/>
      <c r="H81" s="65"/>
      <c r="I81" s="65">
        <v>85</v>
      </c>
      <c r="J81" s="65">
        <v>85</v>
      </c>
      <c r="K81" s="70">
        <v>85</v>
      </c>
      <c r="L81" s="70">
        <v>12.75</v>
      </c>
      <c r="M81" s="65">
        <v>7.8</v>
      </c>
      <c r="N81" s="28">
        <v>7.6499999999999995</v>
      </c>
      <c r="O81" s="70">
        <f t="shared" si="4"/>
        <v>15.45</v>
      </c>
      <c r="P81" s="70">
        <f t="shared" si="5"/>
        <v>78.63</v>
      </c>
    </row>
    <row r="82" spans="1:16" ht="24.75" customHeight="1">
      <c r="A82" s="81">
        <v>2016088</v>
      </c>
      <c r="B82" s="72">
        <v>14.48</v>
      </c>
      <c r="C82" s="66">
        <v>70</v>
      </c>
      <c r="D82" s="72">
        <v>14</v>
      </c>
      <c r="E82" s="72">
        <v>75.6</v>
      </c>
      <c r="F82" s="72">
        <v>22.679999999999996</v>
      </c>
      <c r="G82" s="72">
        <v>90</v>
      </c>
      <c r="H82" s="72">
        <v>90</v>
      </c>
      <c r="I82" s="72">
        <v>95</v>
      </c>
      <c r="J82" s="72">
        <v>275</v>
      </c>
      <c r="K82" s="73">
        <v>91.66666666666667</v>
      </c>
      <c r="L82" s="73">
        <v>13.75</v>
      </c>
      <c r="M82" s="72">
        <v>7.5</v>
      </c>
      <c r="N82" s="28">
        <v>7.6000000000000005</v>
      </c>
      <c r="O82" s="70">
        <f t="shared" si="4"/>
        <v>15.100000000000001</v>
      </c>
      <c r="P82" s="70">
        <f t="shared" si="5"/>
        <v>80.00999999999999</v>
      </c>
    </row>
    <row r="83" spans="1:16" ht="24.75" customHeight="1">
      <c r="A83" s="78">
        <v>2016089</v>
      </c>
      <c r="B83" s="65">
        <v>14.99</v>
      </c>
      <c r="C83" s="66">
        <v>90</v>
      </c>
      <c r="D83" s="65">
        <v>18</v>
      </c>
      <c r="E83" s="65">
        <v>87.8</v>
      </c>
      <c r="F83" s="65">
        <v>26.34</v>
      </c>
      <c r="G83" s="65">
        <v>95</v>
      </c>
      <c r="H83" s="65">
        <v>100</v>
      </c>
      <c r="I83" s="65">
        <v>100</v>
      </c>
      <c r="J83" s="65">
        <v>295</v>
      </c>
      <c r="K83" s="70">
        <v>98.33333333333333</v>
      </c>
      <c r="L83" s="70">
        <v>14.749999999999998</v>
      </c>
      <c r="M83" s="65">
        <v>9.4</v>
      </c>
      <c r="N83" s="28">
        <v>9.512500000000001</v>
      </c>
      <c r="O83" s="70">
        <f t="shared" si="4"/>
        <v>18.9125</v>
      </c>
      <c r="P83" s="70">
        <f t="shared" si="5"/>
        <v>92.9925</v>
      </c>
    </row>
    <row r="84" spans="1:16" ht="24.75" customHeight="1">
      <c r="A84" s="78">
        <v>2016090</v>
      </c>
      <c r="B84" s="65">
        <v>15</v>
      </c>
      <c r="C84" s="66">
        <v>84</v>
      </c>
      <c r="D84" s="65">
        <v>16.8</v>
      </c>
      <c r="E84" s="65">
        <v>83.6</v>
      </c>
      <c r="F84" s="65">
        <v>25.08</v>
      </c>
      <c r="G84" s="65">
        <v>95</v>
      </c>
      <c r="H84" s="65">
        <v>95</v>
      </c>
      <c r="I84" s="65">
        <v>95</v>
      </c>
      <c r="J84" s="65">
        <v>285</v>
      </c>
      <c r="K84" s="70">
        <v>95</v>
      </c>
      <c r="L84" s="70">
        <v>14.25</v>
      </c>
      <c r="M84" s="65">
        <v>9.2</v>
      </c>
      <c r="N84" s="28">
        <v>9.4875</v>
      </c>
      <c r="O84" s="70">
        <f t="shared" si="4"/>
        <v>18.6875</v>
      </c>
      <c r="P84" s="70">
        <f t="shared" si="5"/>
        <v>89.8175</v>
      </c>
    </row>
    <row r="85" spans="1:16" ht="24.75" customHeight="1">
      <c r="A85" s="78">
        <v>2016091</v>
      </c>
      <c r="B85" s="65">
        <v>14.83</v>
      </c>
      <c r="C85" s="66">
        <v>77</v>
      </c>
      <c r="D85" s="65">
        <v>15.4</v>
      </c>
      <c r="E85" s="65">
        <v>73.2</v>
      </c>
      <c r="F85" s="65">
        <v>21.96</v>
      </c>
      <c r="G85" s="65">
        <v>95</v>
      </c>
      <c r="H85" s="65">
        <v>100</v>
      </c>
      <c r="I85" s="67">
        <v>85</v>
      </c>
      <c r="J85" s="65">
        <v>280</v>
      </c>
      <c r="K85" s="70">
        <v>93.33333333333333</v>
      </c>
      <c r="L85" s="70">
        <v>13.999999999999998</v>
      </c>
      <c r="M85" s="65">
        <v>7.4</v>
      </c>
      <c r="N85" s="28">
        <v>7.425000000000001</v>
      </c>
      <c r="O85" s="70">
        <f t="shared" si="4"/>
        <v>14.825000000000001</v>
      </c>
      <c r="P85" s="70">
        <f t="shared" si="5"/>
        <v>81.015</v>
      </c>
    </row>
    <row r="86" spans="1:16" ht="24.75" customHeight="1">
      <c r="A86" s="78">
        <v>2016092</v>
      </c>
      <c r="B86" s="65">
        <v>14.88</v>
      </c>
      <c r="C86" s="66">
        <v>68</v>
      </c>
      <c r="D86" s="65">
        <v>13.600000000000001</v>
      </c>
      <c r="E86" s="65">
        <v>68.6</v>
      </c>
      <c r="F86" s="65">
        <v>20.58</v>
      </c>
      <c r="G86" s="65">
        <v>95</v>
      </c>
      <c r="H86" s="65">
        <v>100</v>
      </c>
      <c r="I86" s="65">
        <v>95</v>
      </c>
      <c r="J86" s="65">
        <v>290</v>
      </c>
      <c r="K86" s="70">
        <v>96.66666666666667</v>
      </c>
      <c r="L86" s="70">
        <v>14.5</v>
      </c>
      <c r="M86" s="65">
        <v>8.4</v>
      </c>
      <c r="N86" s="28">
        <v>7.9624999999999995</v>
      </c>
      <c r="O86" s="70">
        <f t="shared" si="4"/>
        <v>16.3625</v>
      </c>
      <c r="P86" s="70">
        <f t="shared" si="5"/>
        <v>79.9225</v>
      </c>
    </row>
    <row r="87" spans="1:16" ht="24.75" customHeight="1">
      <c r="A87" s="78">
        <v>2016093</v>
      </c>
      <c r="B87" s="65">
        <v>14.86</v>
      </c>
      <c r="C87" s="66">
        <v>72</v>
      </c>
      <c r="D87" s="65">
        <v>14.4</v>
      </c>
      <c r="E87" s="65">
        <v>68.4</v>
      </c>
      <c r="F87" s="65">
        <v>20.52</v>
      </c>
      <c r="G87" s="65">
        <v>95</v>
      </c>
      <c r="H87" s="65">
        <v>100</v>
      </c>
      <c r="I87" s="65">
        <v>95</v>
      </c>
      <c r="J87" s="65">
        <v>290</v>
      </c>
      <c r="K87" s="70">
        <v>96.66666666666667</v>
      </c>
      <c r="L87" s="70">
        <v>14.5</v>
      </c>
      <c r="M87" s="65">
        <v>8.5</v>
      </c>
      <c r="N87" s="28">
        <v>8.237499999999999</v>
      </c>
      <c r="O87" s="70">
        <f t="shared" si="4"/>
        <v>16.737499999999997</v>
      </c>
      <c r="P87" s="70">
        <f t="shared" si="5"/>
        <v>81.0175</v>
      </c>
    </row>
    <row r="88" spans="1:16" ht="24.75" customHeight="1">
      <c r="A88" s="78">
        <v>2016095</v>
      </c>
      <c r="B88" s="65">
        <v>12.35</v>
      </c>
      <c r="C88" s="66">
        <v>79</v>
      </c>
      <c r="D88" s="65">
        <v>15.8</v>
      </c>
      <c r="E88" s="65">
        <v>80.8</v>
      </c>
      <c r="F88" s="65">
        <v>24.24</v>
      </c>
      <c r="G88" s="65"/>
      <c r="H88" s="65"/>
      <c r="I88" s="65">
        <v>85</v>
      </c>
      <c r="J88" s="65">
        <v>85</v>
      </c>
      <c r="K88" s="70">
        <v>85</v>
      </c>
      <c r="L88" s="70">
        <v>12.75</v>
      </c>
      <c r="M88" s="65">
        <v>7.9</v>
      </c>
      <c r="N88" s="28">
        <v>7.6875</v>
      </c>
      <c r="O88" s="70">
        <f t="shared" si="4"/>
        <v>15.5875</v>
      </c>
      <c r="P88" s="70">
        <f t="shared" si="5"/>
        <v>80.7275</v>
      </c>
    </row>
    <row r="89" spans="1:16" ht="24.75" customHeight="1">
      <c r="A89" s="78">
        <v>2016097</v>
      </c>
      <c r="B89" s="65">
        <v>14.6</v>
      </c>
      <c r="C89" s="66">
        <v>86</v>
      </c>
      <c r="D89" s="65">
        <v>17.2</v>
      </c>
      <c r="E89" s="65">
        <v>80.2</v>
      </c>
      <c r="F89" s="65">
        <v>24.06</v>
      </c>
      <c r="G89" s="65">
        <v>90</v>
      </c>
      <c r="H89" s="65">
        <v>90</v>
      </c>
      <c r="I89" s="65">
        <v>95</v>
      </c>
      <c r="J89" s="65">
        <v>275</v>
      </c>
      <c r="K89" s="70">
        <v>91.66666666666667</v>
      </c>
      <c r="L89" s="70">
        <v>13.75</v>
      </c>
      <c r="M89" s="65">
        <v>9.4</v>
      </c>
      <c r="N89" s="28">
        <v>9.350000000000001</v>
      </c>
      <c r="O89" s="70">
        <f t="shared" si="4"/>
        <v>18.75</v>
      </c>
      <c r="P89" s="70">
        <f t="shared" si="5"/>
        <v>88.36</v>
      </c>
    </row>
    <row r="90" spans="1:16" ht="24.75" customHeight="1">
      <c r="A90" s="78">
        <v>2016098</v>
      </c>
      <c r="B90" s="65">
        <v>14.39</v>
      </c>
      <c r="C90" s="66">
        <v>86</v>
      </c>
      <c r="D90" s="65">
        <v>17.2</v>
      </c>
      <c r="E90" s="65">
        <v>74</v>
      </c>
      <c r="F90" s="65">
        <v>22.2</v>
      </c>
      <c r="G90" s="65">
        <v>100</v>
      </c>
      <c r="H90" s="65">
        <v>100</v>
      </c>
      <c r="I90" s="65">
        <v>100</v>
      </c>
      <c r="J90" s="65">
        <v>300</v>
      </c>
      <c r="K90" s="70">
        <v>100</v>
      </c>
      <c r="L90" s="70">
        <v>15</v>
      </c>
      <c r="M90" s="65">
        <v>8.7</v>
      </c>
      <c r="N90" s="28">
        <v>7.9625</v>
      </c>
      <c r="O90" s="70">
        <f t="shared" si="4"/>
        <v>16.6625</v>
      </c>
      <c r="P90" s="70">
        <f t="shared" si="5"/>
        <v>85.45249999999999</v>
      </c>
    </row>
    <row r="91" spans="1:16" ht="24.75" customHeight="1">
      <c r="A91" s="78">
        <v>2016099</v>
      </c>
      <c r="B91" s="65">
        <v>14.85</v>
      </c>
      <c r="C91" s="66">
        <v>72</v>
      </c>
      <c r="D91" s="65">
        <v>14.4</v>
      </c>
      <c r="E91" s="65">
        <v>69</v>
      </c>
      <c r="F91" s="65">
        <v>20.7</v>
      </c>
      <c r="G91" s="65">
        <v>85</v>
      </c>
      <c r="H91" s="65">
        <v>85</v>
      </c>
      <c r="I91" s="65">
        <v>90</v>
      </c>
      <c r="J91" s="65">
        <v>260</v>
      </c>
      <c r="K91" s="70">
        <v>86.66666666666667</v>
      </c>
      <c r="L91" s="70">
        <v>13</v>
      </c>
      <c r="M91" s="65">
        <v>7.5</v>
      </c>
      <c r="N91" s="28">
        <v>7.4750000000000005</v>
      </c>
      <c r="O91" s="70">
        <f t="shared" si="4"/>
        <v>14.975000000000001</v>
      </c>
      <c r="P91" s="70">
        <f t="shared" si="5"/>
        <v>77.92500000000001</v>
      </c>
    </row>
    <row r="92" spans="1:16" ht="24.75" customHeight="1">
      <c r="A92" s="78">
        <v>2016100</v>
      </c>
      <c r="B92" s="65">
        <v>14.86</v>
      </c>
      <c r="C92" s="66">
        <v>83</v>
      </c>
      <c r="D92" s="65">
        <v>16.6</v>
      </c>
      <c r="E92" s="65">
        <v>79.6</v>
      </c>
      <c r="F92" s="65">
        <v>23.88</v>
      </c>
      <c r="G92" s="65">
        <v>100</v>
      </c>
      <c r="H92" s="65">
        <v>95</v>
      </c>
      <c r="I92" s="65">
        <v>95</v>
      </c>
      <c r="J92" s="65">
        <v>290</v>
      </c>
      <c r="K92" s="70">
        <v>96.66666666666667</v>
      </c>
      <c r="L92" s="70">
        <v>14.5</v>
      </c>
      <c r="M92" s="65">
        <v>9.3</v>
      </c>
      <c r="N92" s="28">
        <v>9.175</v>
      </c>
      <c r="O92" s="70">
        <f t="shared" si="4"/>
        <v>18.475</v>
      </c>
      <c r="P92" s="70">
        <f t="shared" si="5"/>
        <v>88.315</v>
      </c>
    </row>
    <row r="93" spans="1:16" ht="24.75" customHeight="1">
      <c r="A93" s="78">
        <v>2016101</v>
      </c>
      <c r="B93" s="65">
        <v>14.79</v>
      </c>
      <c r="C93" s="66">
        <v>64</v>
      </c>
      <c r="D93" s="65">
        <v>12.8</v>
      </c>
      <c r="E93" s="65">
        <v>67</v>
      </c>
      <c r="F93" s="65">
        <v>20.099999999999998</v>
      </c>
      <c r="G93" s="65">
        <v>95</v>
      </c>
      <c r="H93" s="65">
        <v>100</v>
      </c>
      <c r="I93" s="65">
        <v>100</v>
      </c>
      <c r="J93" s="65">
        <v>295</v>
      </c>
      <c r="K93" s="70">
        <v>98.33333333333333</v>
      </c>
      <c r="L93" s="70">
        <v>14.749999999999998</v>
      </c>
      <c r="M93" s="65">
        <v>8.4</v>
      </c>
      <c r="N93" s="28">
        <v>7.9624999999999995</v>
      </c>
      <c r="O93" s="70">
        <f t="shared" si="4"/>
        <v>16.3625</v>
      </c>
      <c r="P93" s="70">
        <f t="shared" si="5"/>
        <v>78.8025</v>
      </c>
    </row>
    <row r="94" spans="1:16" ht="24.75" customHeight="1">
      <c r="A94" s="78">
        <v>2016103</v>
      </c>
      <c r="B94" s="65">
        <v>14.79</v>
      </c>
      <c r="C94" s="66">
        <v>90</v>
      </c>
      <c r="D94" s="65">
        <v>18</v>
      </c>
      <c r="E94" s="65">
        <v>82.8</v>
      </c>
      <c r="F94" s="65">
        <v>24.84</v>
      </c>
      <c r="G94" s="65">
        <v>100</v>
      </c>
      <c r="H94" s="65">
        <v>95</v>
      </c>
      <c r="I94" s="65">
        <v>95</v>
      </c>
      <c r="J94" s="65">
        <v>290</v>
      </c>
      <c r="K94" s="70">
        <v>96.66666666666667</v>
      </c>
      <c r="L94" s="70">
        <v>14.5</v>
      </c>
      <c r="M94" s="65">
        <v>9</v>
      </c>
      <c r="N94" s="28">
        <v>9.1625</v>
      </c>
      <c r="O94" s="70">
        <f t="shared" si="4"/>
        <v>18.1625</v>
      </c>
      <c r="P94" s="70">
        <f t="shared" si="5"/>
        <v>90.29249999999999</v>
      </c>
    </row>
    <row r="95" spans="1:16" ht="24.75" customHeight="1">
      <c r="A95" s="78">
        <v>2016104</v>
      </c>
      <c r="B95" s="65">
        <v>14.9</v>
      </c>
      <c r="C95" s="66">
        <v>72</v>
      </c>
      <c r="D95" s="65">
        <v>14.4</v>
      </c>
      <c r="E95" s="65">
        <v>71.8</v>
      </c>
      <c r="F95" s="65">
        <v>21.54</v>
      </c>
      <c r="G95" s="65">
        <v>90</v>
      </c>
      <c r="H95" s="65">
        <v>90</v>
      </c>
      <c r="I95" s="65">
        <v>90</v>
      </c>
      <c r="J95" s="65">
        <v>270</v>
      </c>
      <c r="K95" s="70">
        <v>90</v>
      </c>
      <c r="L95" s="70">
        <v>13.5</v>
      </c>
      <c r="M95" s="65">
        <v>7.5</v>
      </c>
      <c r="N95" s="28">
        <v>7.5375</v>
      </c>
      <c r="O95" s="70">
        <f t="shared" si="4"/>
        <v>15.0375</v>
      </c>
      <c r="P95" s="70">
        <f t="shared" si="5"/>
        <v>79.3775</v>
      </c>
    </row>
    <row r="96" spans="1:16" ht="24.75" customHeight="1">
      <c r="A96" s="78">
        <v>2016105</v>
      </c>
      <c r="B96" s="65">
        <v>14.92</v>
      </c>
      <c r="C96" s="66">
        <v>75</v>
      </c>
      <c r="D96" s="65">
        <v>15</v>
      </c>
      <c r="E96" s="65">
        <v>67.8</v>
      </c>
      <c r="F96" s="65">
        <v>20.34</v>
      </c>
      <c r="G96" s="65">
        <v>90</v>
      </c>
      <c r="H96" s="65">
        <v>90</v>
      </c>
      <c r="I96" s="65">
        <v>90</v>
      </c>
      <c r="J96" s="65">
        <v>270</v>
      </c>
      <c r="K96" s="70">
        <v>90</v>
      </c>
      <c r="L96" s="70">
        <v>13.5</v>
      </c>
      <c r="M96" s="65">
        <v>8</v>
      </c>
      <c r="N96" s="28">
        <v>7.812499999999999</v>
      </c>
      <c r="O96" s="70">
        <f t="shared" si="4"/>
        <v>15.8125</v>
      </c>
      <c r="P96" s="70">
        <f t="shared" si="5"/>
        <v>79.5725</v>
      </c>
    </row>
    <row r="97" spans="1:16" ht="24.75" customHeight="1">
      <c r="A97" s="78">
        <v>2016106</v>
      </c>
      <c r="B97" s="65">
        <v>14.93</v>
      </c>
      <c r="C97" s="66">
        <v>60</v>
      </c>
      <c r="D97" s="65">
        <v>12</v>
      </c>
      <c r="E97" s="65">
        <v>72.2</v>
      </c>
      <c r="F97" s="65">
        <v>21.66</v>
      </c>
      <c r="G97" s="65">
        <v>95</v>
      </c>
      <c r="H97" s="65">
        <v>95</v>
      </c>
      <c r="I97" s="65">
        <v>95</v>
      </c>
      <c r="J97" s="65">
        <v>285</v>
      </c>
      <c r="K97" s="70">
        <v>95</v>
      </c>
      <c r="L97" s="70">
        <v>14.25</v>
      </c>
      <c r="M97" s="65">
        <v>8.2</v>
      </c>
      <c r="N97" s="28">
        <v>8</v>
      </c>
      <c r="O97" s="70">
        <f t="shared" si="4"/>
        <v>16.2</v>
      </c>
      <c r="P97" s="70">
        <f t="shared" si="5"/>
        <v>79.04</v>
      </c>
    </row>
    <row r="98" spans="1:16" ht="24.75" customHeight="1">
      <c r="A98" s="79">
        <v>2016107</v>
      </c>
      <c r="B98" s="67">
        <v>14.93</v>
      </c>
      <c r="C98" s="68">
        <v>67</v>
      </c>
      <c r="D98" s="67">
        <v>13.4</v>
      </c>
      <c r="E98" s="67">
        <v>75.8</v>
      </c>
      <c r="F98" s="67">
        <v>22.74</v>
      </c>
      <c r="G98" s="67">
        <v>90</v>
      </c>
      <c r="H98" s="67">
        <v>90</v>
      </c>
      <c r="I98" s="67">
        <v>85</v>
      </c>
      <c r="J98" s="67">
        <v>265</v>
      </c>
      <c r="K98" s="71">
        <v>88.33333333333333</v>
      </c>
      <c r="L98" s="71">
        <v>13.249999999999998</v>
      </c>
      <c r="M98" s="67">
        <v>9.5</v>
      </c>
      <c r="N98" s="28">
        <v>9.1</v>
      </c>
      <c r="O98" s="70">
        <f t="shared" si="4"/>
        <v>18.6</v>
      </c>
      <c r="P98" s="70">
        <f t="shared" si="5"/>
        <v>82.91999999999999</v>
      </c>
    </row>
  </sheetData>
  <sheetProtection/>
  <autoFilter ref="A3:U3">
    <sortState ref="A4:U98">
      <sortCondition sortBy="value" ref="A4:A98"/>
    </sortState>
  </autoFilter>
  <mergeCells count="11">
    <mergeCell ref="M2:O2"/>
    <mergeCell ref="A1:P1"/>
    <mergeCell ref="B2:B3"/>
    <mergeCell ref="C2:C3"/>
    <mergeCell ref="D2:D3"/>
    <mergeCell ref="E2:E3"/>
    <mergeCell ref="F2:F3"/>
    <mergeCell ref="P2:P3"/>
    <mergeCell ref="G2:L2"/>
    <mergeCell ref="A2:A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4"/>
  <sheetViews>
    <sheetView zoomScalePageLayoutView="0" workbookViewId="0" topLeftCell="A1">
      <selection activeCell="A4" sqref="A4:AA72"/>
    </sheetView>
  </sheetViews>
  <sheetFormatPr defaultColWidth="9.140625" defaultRowHeight="15"/>
  <cols>
    <col min="1" max="1" width="3.8515625" style="6" customWidth="1"/>
    <col min="2" max="2" width="7.7109375" style="6" customWidth="1"/>
    <col min="3" max="3" width="8.421875" style="0" customWidth="1"/>
    <col min="4" max="4" width="9.421875" style="0" customWidth="1"/>
    <col min="5" max="5" width="13.00390625" style="0" hidden="1" customWidth="1"/>
    <col min="6" max="6" width="8.421875" style="0" customWidth="1"/>
    <col min="7" max="7" width="5.28125" style="0" customWidth="1"/>
    <col min="8" max="8" width="9.140625" style="0" customWidth="1"/>
    <col min="9" max="9" width="5.57421875" style="0" customWidth="1"/>
    <col min="10" max="10" width="8.421875" style="0" customWidth="1"/>
    <col min="11" max="11" width="14.421875" style="0" hidden="1" customWidth="1"/>
    <col min="12" max="12" width="16.421875" style="0" hidden="1" customWidth="1"/>
    <col min="13" max="13" width="14.421875" style="0" hidden="1" customWidth="1"/>
    <col min="14" max="17" width="5.421875" style="0" customWidth="1"/>
    <col min="18" max="19" width="7.28125" style="7" customWidth="1"/>
    <col min="20" max="23" width="5.421875" style="0" customWidth="1"/>
    <col min="24" max="24" width="5.7109375" style="0" customWidth="1"/>
    <col min="25" max="25" width="4.140625" style="0" customWidth="1"/>
    <col min="26" max="26" width="5.421875" style="0" customWidth="1"/>
    <col min="27" max="27" width="6.421875" style="0" customWidth="1"/>
  </cols>
  <sheetData>
    <row r="1" spans="1:27" ht="30" customHeight="1">
      <c r="A1" s="99" t="s">
        <v>159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s="1" customFormat="1" ht="36" customHeight="1">
      <c r="A2" s="97" t="s">
        <v>0</v>
      </c>
      <c r="B2" s="97" t="s">
        <v>1</v>
      </c>
      <c r="C2" s="97" t="s">
        <v>2</v>
      </c>
      <c r="D2" s="97" t="s">
        <v>3</v>
      </c>
      <c r="E2" s="59" t="s">
        <v>24</v>
      </c>
      <c r="F2" s="95" t="s">
        <v>4</v>
      </c>
      <c r="G2" s="95" t="s">
        <v>5</v>
      </c>
      <c r="H2" s="95" t="s">
        <v>6</v>
      </c>
      <c r="I2" s="95" t="s">
        <v>7</v>
      </c>
      <c r="J2" s="95" t="s">
        <v>8</v>
      </c>
      <c r="K2" s="60" t="s">
        <v>9</v>
      </c>
      <c r="L2" s="61"/>
      <c r="M2" s="61"/>
      <c r="N2" s="100" t="s">
        <v>157</v>
      </c>
      <c r="O2" s="100"/>
      <c r="P2" s="100"/>
      <c r="Q2" s="100"/>
      <c r="R2" s="100"/>
      <c r="S2" s="101"/>
      <c r="T2" s="102" t="s">
        <v>10</v>
      </c>
      <c r="U2" s="100"/>
      <c r="V2" s="100"/>
      <c r="W2" s="100"/>
      <c r="X2" s="100"/>
      <c r="Y2" s="100"/>
      <c r="Z2" s="101"/>
      <c r="AA2" s="59" t="s">
        <v>11</v>
      </c>
    </row>
    <row r="3" spans="1:27" s="1" customFormat="1" ht="75" customHeight="1">
      <c r="A3" s="98"/>
      <c r="B3" s="98"/>
      <c r="C3" s="98"/>
      <c r="D3" s="98"/>
      <c r="E3" s="62"/>
      <c r="F3" s="96"/>
      <c r="G3" s="96"/>
      <c r="H3" s="96"/>
      <c r="I3" s="96"/>
      <c r="J3" s="96"/>
      <c r="K3" s="58" t="s">
        <v>25</v>
      </c>
      <c r="L3" s="58" t="s">
        <v>26</v>
      </c>
      <c r="M3" s="58" t="s">
        <v>27</v>
      </c>
      <c r="N3" s="21" t="s">
        <v>12</v>
      </c>
      <c r="O3" s="21" t="s">
        <v>13</v>
      </c>
      <c r="P3" s="21" t="s">
        <v>14</v>
      </c>
      <c r="Q3" s="21" t="s">
        <v>15</v>
      </c>
      <c r="R3" s="24" t="s">
        <v>16</v>
      </c>
      <c r="S3" s="24" t="s">
        <v>28</v>
      </c>
      <c r="T3" s="25" t="s">
        <v>18</v>
      </c>
      <c r="U3" s="25" t="s">
        <v>19</v>
      </c>
      <c r="V3" s="25" t="s">
        <v>20</v>
      </c>
      <c r="W3" s="25" t="s">
        <v>21</v>
      </c>
      <c r="X3" s="25" t="s">
        <v>22</v>
      </c>
      <c r="Y3" s="25" t="s">
        <v>15</v>
      </c>
      <c r="Z3" s="25" t="s">
        <v>23</v>
      </c>
      <c r="AA3" s="62"/>
    </row>
    <row r="4" spans="1:27" s="1" customFormat="1" ht="23.25" customHeight="1">
      <c r="A4" s="8">
        <v>1</v>
      </c>
      <c r="B4" s="8" t="s">
        <v>39</v>
      </c>
      <c r="C4" s="9">
        <v>2016043</v>
      </c>
      <c r="D4" s="10" t="s">
        <v>40</v>
      </c>
      <c r="E4" s="11"/>
      <c r="F4" s="11">
        <v>14.37</v>
      </c>
      <c r="G4" s="12">
        <v>84</v>
      </c>
      <c r="H4" s="11">
        <f aca="true" t="shared" si="0" ref="H4:H35">G4*0.2</f>
        <v>16.8</v>
      </c>
      <c r="I4" s="11">
        <v>87.4</v>
      </c>
      <c r="J4" s="22">
        <f aca="true" t="shared" si="1" ref="J4:J35">I4*0.3</f>
        <v>26.220000000000002</v>
      </c>
      <c r="K4" s="22">
        <v>205.14</v>
      </c>
      <c r="L4" s="22">
        <v>1991.06</v>
      </c>
      <c r="M4" s="22">
        <v>196.13</v>
      </c>
      <c r="N4" s="22">
        <v>100</v>
      </c>
      <c r="O4" s="22">
        <v>100</v>
      </c>
      <c r="P4" s="22">
        <v>100</v>
      </c>
      <c r="Q4" s="22">
        <f aca="true" t="shared" si="2" ref="Q4:Q35">N4+O4+P4</f>
        <v>300</v>
      </c>
      <c r="R4" s="26">
        <f aca="true" t="shared" si="3" ref="R4:R16">Q4/3</f>
        <v>100</v>
      </c>
      <c r="S4" s="26">
        <f aca="true" t="shared" si="4" ref="S4:S35">R4*0.15</f>
        <v>15</v>
      </c>
      <c r="T4" s="22"/>
      <c r="U4" s="22"/>
      <c r="V4" s="22"/>
      <c r="W4" s="22"/>
      <c r="X4" s="22"/>
      <c r="Y4" s="22"/>
      <c r="Z4" s="22"/>
      <c r="AA4" s="22">
        <f aca="true" t="shared" si="5" ref="AA4:AA35">F4+H4+J4+S4</f>
        <v>72.39</v>
      </c>
    </row>
    <row r="5" spans="1:27" s="1" customFormat="1" ht="23.25" customHeight="1">
      <c r="A5" s="8">
        <v>2</v>
      </c>
      <c r="B5" s="8" t="s">
        <v>41</v>
      </c>
      <c r="C5" s="9">
        <v>2016010</v>
      </c>
      <c r="D5" s="10" t="s">
        <v>42</v>
      </c>
      <c r="E5" s="11"/>
      <c r="F5" s="11">
        <v>14.71</v>
      </c>
      <c r="G5" s="12">
        <v>79</v>
      </c>
      <c r="H5" s="11">
        <f t="shared" si="0"/>
        <v>15.8</v>
      </c>
      <c r="I5" s="11">
        <v>91</v>
      </c>
      <c r="J5" s="22">
        <f t="shared" si="1"/>
        <v>27.3</v>
      </c>
      <c r="K5" s="22">
        <v>194.95</v>
      </c>
      <c r="L5" s="22">
        <v>188.06</v>
      </c>
      <c r="M5" s="22">
        <v>191.95</v>
      </c>
      <c r="N5" s="22">
        <v>100</v>
      </c>
      <c r="O5" s="22">
        <v>95</v>
      </c>
      <c r="P5" s="22">
        <v>95</v>
      </c>
      <c r="Q5" s="22">
        <f t="shared" si="2"/>
        <v>290</v>
      </c>
      <c r="R5" s="26">
        <f t="shared" si="3"/>
        <v>96.66666666666667</v>
      </c>
      <c r="S5" s="26">
        <f t="shared" si="4"/>
        <v>14.5</v>
      </c>
      <c r="T5" s="22"/>
      <c r="U5" s="22"/>
      <c r="V5" s="22"/>
      <c r="W5" s="22"/>
      <c r="X5" s="22"/>
      <c r="Y5" s="22"/>
      <c r="Z5" s="22"/>
      <c r="AA5" s="22">
        <f t="shared" si="5"/>
        <v>72.31</v>
      </c>
    </row>
    <row r="6" spans="1:27" s="1" customFormat="1" ht="23.25" customHeight="1">
      <c r="A6" s="8">
        <v>3</v>
      </c>
      <c r="B6" s="8" t="s">
        <v>45</v>
      </c>
      <c r="C6" s="9">
        <v>2016027</v>
      </c>
      <c r="D6" s="10" t="s">
        <v>46</v>
      </c>
      <c r="E6" s="11"/>
      <c r="F6" s="11">
        <v>14.66</v>
      </c>
      <c r="G6" s="12">
        <v>92</v>
      </c>
      <c r="H6" s="11">
        <f t="shared" si="0"/>
        <v>18.400000000000002</v>
      </c>
      <c r="I6" s="11">
        <v>81</v>
      </c>
      <c r="J6" s="22">
        <f t="shared" si="1"/>
        <v>24.3</v>
      </c>
      <c r="K6" s="22">
        <v>189.99</v>
      </c>
      <c r="L6" s="22">
        <v>180.6</v>
      </c>
      <c r="M6" s="22">
        <v>189.52</v>
      </c>
      <c r="N6" s="22">
        <v>95</v>
      </c>
      <c r="O6" s="22">
        <v>95</v>
      </c>
      <c r="P6" s="22">
        <v>100</v>
      </c>
      <c r="Q6" s="22">
        <f t="shared" si="2"/>
        <v>290</v>
      </c>
      <c r="R6" s="26">
        <f t="shared" si="3"/>
        <v>96.66666666666667</v>
      </c>
      <c r="S6" s="26">
        <f t="shared" si="4"/>
        <v>14.5</v>
      </c>
      <c r="T6" s="22"/>
      <c r="U6" s="22"/>
      <c r="V6" s="22"/>
      <c r="W6" s="22"/>
      <c r="X6" s="22"/>
      <c r="Y6" s="22"/>
      <c r="Z6" s="22"/>
      <c r="AA6" s="22">
        <f t="shared" si="5"/>
        <v>71.86</v>
      </c>
    </row>
    <row r="7" spans="1:27" s="1" customFormat="1" ht="23.25" customHeight="1">
      <c r="A7" s="8">
        <v>4</v>
      </c>
      <c r="B7" s="8" t="s">
        <v>56</v>
      </c>
      <c r="C7" s="9">
        <v>2016048</v>
      </c>
      <c r="D7" s="10" t="s">
        <v>57</v>
      </c>
      <c r="E7" s="11"/>
      <c r="F7" s="11">
        <v>14.23</v>
      </c>
      <c r="G7" s="12">
        <v>88</v>
      </c>
      <c r="H7" s="11">
        <f t="shared" si="0"/>
        <v>17.6</v>
      </c>
      <c r="I7" s="11">
        <v>82.6</v>
      </c>
      <c r="J7" s="22">
        <f t="shared" si="1"/>
        <v>24.779999999999998</v>
      </c>
      <c r="K7" s="22">
        <v>194.69</v>
      </c>
      <c r="L7" s="22">
        <v>180.83</v>
      </c>
      <c r="M7" s="22">
        <v>188.65</v>
      </c>
      <c r="N7" s="22">
        <v>100</v>
      </c>
      <c r="O7" s="22">
        <v>95</v>
      </c>
      <c r="P7" s="22">
        <v>95</v>
      </c>
      <c r="Q7" s="22">
        <f t="shared" si="2"/>
        <v>290</v>
      </c>
      <c r="R7" s="26">
        <f t="shared" si="3"/>
        <v>96.66666666666667</v>
      </c>
      <c r="S7" s="26">
        <f t="shared" si="4"/>
        <v>14.5</v>
      </c>
      <c r="T7" s="22"/>
      <c r="U7" s="22"/>
      <c r="V7" s="22"/>
      <c r="W7" s="22"/>
      <c r="X7" s="22"/>
      <c r="Y7" s="22"/>
      <c r="Z7" s="22"/>
      <c r="AA7" s="22">
        <f t="shared" si="5"/>
        <v>71.11</v>
      </c>
    </row>
    <row r="8" spans="1:27" s="1" customFormat="1" ht="23.25" customHeight="1">
      <c r="A8" s="8">
        <v>5</v>
      </c>
      <c r="B8" s="8" t="s">
        <v>77</v>
      </c>
      <c r="C8" s="9">
        <v>2016098</v>
      </c>
      <c r="D8" s="10" t="s">
        <v>40</v>
      </c>
      <c r="E8" s="11"/>
      <c r="F8" s="11">
        <v>14.39</v>
      </c>
      <c r="G8" s="12">
        <v>86</v>
      </c>
      <c r="H8" s="11">
        <f t="shared" si="0"/>
        <v>17.2</v>
      </c>
      <c r="I8" s="11">
        <v>74</v>
      </c>
      <c r="J8" s="22">
        <f t="shared" si="1"/>
        <v>22.2</v>
      </c>
      <c r="K8" s="22">
        <v>205.14</v>
      </c>
      <c r="L8" s="22">
        <v>1991.06</v>
      </c>
      <c r="M8" s="22">
        <v>196.13</v>
      </c>
      <c r="N8" s="22">
        <v>100</v>
      </c>
      <c r="O8" s="22">
        <v>100</v>
      </c>
      <c r="P8" s="22">
        <v>100</v>
      </c>
      <c r="Q8" s="22">
        <f t="shared" si="2"/>
        <v>300</v>
      </c>
      <c r="R8" s="26">
        <f t="shared" si="3"/>
        <v>100</v>
      </c>
      <c r="S8" s="26">
        <f t="shared" si="4"/>
        <v>15</v>
      </c>
      <c r="T8" s="22"/>
      <c r="U8" s="22"/>
      <c r="V8" s="22"/>
      <c r="W8" s="22"/>
      <c r="X8" s="22"/>
      <c r="Y8" s="22"/>
      <c r="Z8" s="22"/>
      <c r="AA8" s="22">
        <f t="shared" si="5"/>
        <v>68.78999999999999</v>
      </c>
    </row>
    <row r="9" spans="1:27" s="1" customFormat="1" ht="23.25" customHeight="1">
      <c r="A9" s="8">
        <v>6</v>
      </c>
      <c r="B9" s="8" t="s">
        <v>78</v>
      </c>
      <c r="C9" s="9">
        <v>2016046</v>
      </c>
      <c r="D9" s="10" t="s">
        <v>67</v>
      </c>
      <c r="E9" s="11"/>
      <c r="F9" s="11">
        <v>14.65</v>
      </c>
      <c r="G9" s="12">
        <v>93</v>
      </c>
      <c r="H9" s="11">
        <f t="shared" si="0"/>
        <v>18.6</v>
      </c>
      <c r="I9" s="11">
        <v>73.8</v>
      </c>
      <c r="J9" s="22">
        <f t="shared" si="1"/>
        <v>22.139999999999997</v>
      </c>
      <c r="K9" s="22">
        <v>185.87</v>
      </c>
      <c r="L9" s="22">
        <v>173.31</v>
      </c>
      <c r="M9" s="22">
        <v>176.07</v>
      </c>
      <c r="N9" s="22">
        <v>90</v>
      </c>
      <c r="O9" s="22">
        <v>85</v>
      </c>
      <c r="P9" s="22">
        <v>90</v>
      </c>
      <c r="Q9" s="22">
        <f t="shared" si="2"/>
        <v>265</v>
      </c>
      <c r="R9" s="26">
        <f t="shared" si="3"/>
        <v>88.33333333333333</v>
      </c>
      <c r="S9" s="26">
        <f t="shared" si="4"/>
        <v>13.249999999999998</v>
      </c>
      <c r="T9" s="22"/>
      <c r="U9" s="22"/>
      <c r="V9" s="22"/>
      <c r="W9" s="22"/>
      <c r="X9" s="22"/>
      <c r="Y9" s="22"/>
      <c r="Z9" s="22"/>
      <c r="AA9" s="22">
        <f t="shared" si="5"/>
        <v>68.64</v>
      </c>
    </row>
    <row r="10" spans="1:27" s="1" customFormat="1" ht="23.25" customHeight="1">
      <c r="A10" s="8">
        <v>7</v>
      </c>
      <c r="B10" s="8" t="s">
        <v>79</v>
      </c>
      <c r="C10" s="9">
        <v>2016083</v>
      </c>
      <c r="D10" s="10" t="s">
        <v>38</v>
      </c>
      <c r="E10" s="11"/>
      <c r="F10" s="11">
        <v>14.74</v>
      </c>
      <c r="G10" s="12">
        <v>82</v>
      </c>
      <c r="H10" s="11">
        <f t="shared" si="0"/>
        <v>16.400000000000002</v>
      </c>
      <c r="I10" s="11">
        <v>75</v>
      </c>
      <c r="J10" s="22">
        <f t="shared" si="1"/>
        <v>22.5</v>
      </c>
      <c r="K10" s="22">
        <v>196.54</v>
      </c>
      <c r="L10" s="22">
        <v>188.06</v>
      </c>
      <c r="M10" s="22">
        <v>191.95</v>
      </c>
      <c r="N10" s="22">
        <v>100</v>
      </c>
      <c r="O10" s="22">
        <v>100</v>
      </c>
      <c r="P10" s="22">
        <v>100</v>
      </c>
      <c r="Q10" s="22">
        <f t="shared" si="2"/>
        <v>300</v>
      </c>
      <c r="R10" s="26">
        <f t="shared" si="3"/>
        <v>100</v>
      </c>
      <c r="S10" s="26">
        <f t="shared" si="4"/>
        <v>15</v>
      </c>
      <c r="T10" s="22"/>
      <c r="U10" s="22"/>
      <c r="V10" s="22"/>
      <c r="W10" s="22"/>
      <c r="X10" s="22"/>
      <c r="Y10" s="22"/>
      <c r="Z10" s="22"/>
      <c r="AA10" s="22">
        <f t="shared" si="5"/>
        <v>68.64</v>
      </c>
    </row>
    <row r="11" spans="1:27" s="1" customFormat="1" ht="23.25" customHeight="1">
      <c r="A11" s="8">
        <v>8</v>
      </c>
      <c r="B11" s="17" t="s">
        <v>81</v>
      </c>
      <c r="C11" s="18">
        <v>2016022</v>
      </c>
      <c r="D11" s="19" t="s">
        <v>32</v>
      </c>
      <c r="E11" s="11"/>
      <c r="F11" s="11">
        <v>14.53</v>
      </c>
      <c r="G11" s="20">
        <v>82</v>
      </c>
      <c r="H11" s="11">
        <f t="shared" si="0"/>
        <v>16.400000000000002</v>
      </c>
      <c r="I11" s="11">
        <v>76</v>
      </c>
      <c r="J11" s="11">
        <f t="shared" si="1"/>
        <v>22.8</v>
      </c>
      <c r="K11" s="11">
        <v>194.08</v>
      </c>
      <c r="L11" s="11">
        <v>180.23</v>
      </c>
      <c r="M11" s="11">
        <v>191.09</v>
      </c>
      <c r="N11" s="11">
        <v>100</v>
      </c>
      <c r="O11" s="11">
        <v>95</v>
      </c>
      <c r="P11" s="11">
        <v>100</v>
      </c>
      <c r="Q11" s="11">
        <f t="shared" si="2"/>
        <v>295</v>
      </c>
      <c r="R11" s="28">
        <f t="shared" si="3"/>
        <v>98.33333333333333</v>
      </c>
      <c r="S11" s="28">
        <f t="shared" si="4"/>
        <v>14.749999999999998</v>
      </c>
      <c r="T11" s="11"/>
      <c r="U11" s="11"/>
      <c r="V11" s="11"/>
      <c r="W11" s="11"/>
      <c r="X11" s="11"/>
      <c r="Y11" s="11"/>
      <c r="Z11" s="11"/>
      <c r="AA11" s="11">
        <f t="shared" si="5"/>
        <v>68.48</v>
      </c>
    </row>
    <row r="12" spans="1:27" s="1" customFormat="1" ht="23.25" customHeight="1">
      <c r="A12" s="8">
        <v>9</v>
      </c>
      <c r="B12" s="8" t="s">
        <v>82</v>
      </c>
      <c r="C12" s="9">
        <v>2016080</v>
      </c>
      <c r="D12" s="10" t="s">
        <v>83</v>
      </c>
      <c r="E12" s="11"/>
      <c r="F12" s="11">
        <v>14.97</v>
      </c>
      <c r="G12" s="12">
        <v>81</v>
      </c>
      <c r="H12" s="11">
        <f t="shared" si="0"/>
        <v>16.2</v>
      </c>
      <c r="I12" s="11">
        <v>77.6</v>
      </c>
      <c r="J12" s="22">
        <f t="shared" si="1"/>
        <v>23.279999999999998</v>
      </c>
      <c r="K12" s="22"/>
      <c r="L12" s="22"/>
      <c r="M12" s="22"/>
      <c r="N12" s="22">
        <v>95</v>
      </c>
      <c r="O12" s="22">
        <v>100</v>
      </c>
      <c r="P12" s="23">
        <v>85</v>
      </c>
      <c r="Q12" s="22">
        <f t="shared" si="2"/>
        <v>280</v>
      </c>
      <c r="R12" s="26">
        <f t="shared" si="3"/>
        <v>93.33333333333333</v>
      </c>
      <c r="S12" s="26">
        <f t="shared" si="4"/>
        <v>13.999999999999998</v>
      </c>
      <c r="T12" s="22"/>
      <c r="U12" s="22"/>
      <c r="V12" s="22"/>
      <c r="W12" s="22"/>
      <c r="X12" s="22"/>
      <c r="Y12" s="22"/>
      <c r="Z12" s="22"/>
      <c r="AA12" s="22">
        <f t="shared" si="5"/>
        <v>68.45</v>
      </c>
    </row>
    <row r="13" spans="1:27" s="1" customFormat="1" ht="23.25" customHeight="1">
      <c r="A13" s="8">
        <v>10</v>
      </c>
      <c r="B13" s="8" t="s">
        <v>84</v>
      </c>
      <c r="C13" s="9">
        <v>2016032</v>
      </c>
      <c r="D13" s="10" t="s">
        <v>38</v>
      </c>
      <c r="E13" s="11"/>
      <c r="F13" s="11">
        <v>14.43</v>
      </c>
      <c r="G13" s="12">
        <v>87</v>
      </c>
      <c r="H13" s="11">
        <f t="shared" si="0"/>
        <v>17.400000000000002</v>
      </c>
      <c r="I13" s="11">
        <v>71.6</v>
      </c>
      <c r="J13" s="22">
        <f t="shared" si="1"/>
        <v>21.479999999999997</v>
      </c>
      <c r="K13" s="22">
        <v>196.54</v>
      </c>
      <c r="L13" s="22">
        <v>188.06</v>
      </c>
      <c r="M13" s="22">
        <v>191.95</v>
      </c>
      <c r="N13" s="22">
        <v>100</v>
      </c>
      <c r="O13" s="22">
        <v>100</v>
      </c>
      <c r="P13" s="22">
        <v>100</v>
      </c>
      <c r="Q13" s="22">
        <f t="shared" si="2"/>
        <v>300</v>
      </c>
      <c r="R13" s="26">
        <f t="shared" si="3"/>
        <v>100</v>
      </c>
      <c r="S13" s="26">
        <f t="shared" si="4"/>
        <v>15</v>
      </c>
      <c r="T13" s="22"/>
      <c r="U13" s="22"/>
      <c r="V13" s="22"/>
      <c r="W13" s="22"/>
      <c r="X13" s="22"/>
      <c r="Y13" s="22"/>
      <c r="Z13" s="22"/>
      <c r="AA13" s="22">
        <f t="shared" si="5"/>
        <v>68.31</v>
      </c>
    </row>
    <row r="14" spans="1:27" s="1" customFormat="1" ht="23.25" customHeight="1">
      <c r="A14" s="8">
        <v>11</v>
      </c>
      <c r="B14" s="8" t="s">
        <v>87</v>
      </c>
      <c r="C14" s="9">
        <v>2016011</v>
      </c>
      <c r="D14" s="10" t="s">
        <v>61</v>
      </c>
      <c r="E14" s="11"/>
      <c r="F14" s="11">
        <v>14.45</v>
      </c>
      <c r="G14" s="12">
        <v>83</v>
      </c>
      <c r="H14" s="11">
        <f t="shared" si="0"/>
        <v>16.6</v>
      </c>
      <c r="I14" s="11">
        <v>72.4</v>
      </c>
      <c r="J14" s="22">
        <f t="shared" si="1"/>
        <v>21.720000000000002</v>
      </c>
      <c r="K14" s="22">
        <v>193.12</v>
      </c>
      <c r="L14" s="22">
        <v>184.82</v>
      </c>
      <c r="M14" s="22">
        <v>190.26</v>
      </c>
      <c r="N14" s="22">
        <v>95</v>
      </c>
      <c r="O14" s="22">
        <v>100</v>
      </c>
      <c r="P14" s="22">
        <v>100</v>
      </c>
      <c r="Q14" s="22">
        <f t="shared" si="2"/>
        <v>295</v>
      </c>
      <c r="R14" s="26">
        <f t="shared" si="3"/>
        <v>98.33333333333333</v>
      </c>
      <c r="S14" s="26">
        <f t="shared" si="4"/>
        <v>14.749999999999998</v>
      </c>
      <c r="T14" s="22"/>
      <c r="U14" s="22"/>
      <c r="V14" s="22"/>
      <c r="W14" s="22"/>
      <c r="X14" s="22"/>
      <c r="Y14" s="22"/>
      <c r="Z14" s="22"/>
      <c r="AA14" s="22">
        <f t="shared" si="5"/>
        <v>67.52</v>
      </c>
    </row>
    <row r="15" spans="1:27" s="1" customFormat="1" ht="23.25" customHeight="1">
      <c r="A15" s="8">
        <v>12</v>
      </c>
      <c r="B15" s="8" t="s">
        <v>88</v>
      </c>
      <c r="C15" s="9">
        <v>2016084</v>
      </c>
      <c r="D15" s="10" t="s">
        <v>32</v>
      </c>
      <c r="E15" s="11"/>
      <c r="F15" s="11">
        <v>14.27</v>
      </c>
      <c r="G15" s="12">
        <v>78</v>
      </c>
      <c r="H15" s="11">
        <f t="shared" si="0"/>
        <v>15.600000000000001</v>
      </c>
      <c r="I15" s="11">
        <v>76.2</v>
      </c>
      <c r="J15" s="22">
        <f t="shared" si="1"/>
        <v>22.86</v>
      </c>
      <c r="K15" s="22">
        <v>194.08</v>
      </c>
      <c r="L15" s="22">
        <v>180.23</v>
      </c>
      <c r="M15" s="22">
        <v>191.09</v>
      </c>
      <c r="N15" s="22">
        <v>100</v>
      </c>
      <c r="O15" s="22">
        <v>95</v>
      </c>
      <c r="P15" s="22">
        <v>100</v>
      </c>
      <c r="Q15" s="22">
        <f t="shared" si="2"/>
        <v>295</v>
      </c>
      <c r="R15" s="26">
        <f t="shared" si="3"/>
        <v>98.33333333333333</v>
      </c>
      <c r="S15" s="26">
        <f t="shared" si="4"/>
        <v>14.749999999999998</v>
      </c>
      <c r="T15" s="22"/>
      <c r="U15" s="22"/>
      <c r="V15" s="22"/>
      <c r="W15" s="22"/>
      <c r="X15" s="22"/>
      <c r="Y15" s="22"/>
      <c r="Z15" s="22"/>
      <c r="AA15" s="22">
        <f t="shared" si="5"/>
        <v>67.48</v>
      </c>
    </row>
    <row r="16" spans="1:27" s="1" customFormat="1" ht="23.25" customHeight="1">
      <c r="A16" s="8">
        <v>13</v>
      </c>
      <c r="B16" s="8" t="s">
        <v>90</v>
      </c>
      <c r="C16" s="9">
        <v>2016017</v>
      </c>
      <c r="D16" s="10" t="s">
        <v>34</v>
      </c>
      <c r="E16" s="11"/>
      <c r="F16" s="11">
        <v>14.94</v>
      </c>
      <c r="G16" s="12">
        <v>80</v>
      </c>
      <c r="H16" s="11">
        <f t="shared" si="0"/>
        <v>16</v>
      </c>
      <c r="I16" s="11">
        <v>77.8</v>
      </c>
      <c r="J16" s="22">
        <f t="shared" si="1"/>
        <v>23.34</v>
      </c>
      <c r="K16" s="22">
        <v>177.57</v>
      </c>
      <c r="L16" s="22">
        <v>165.89</v>
      </c>
      <c r="M16" s="22">
        <v>179.99</v>
      </c>
      <c r="N16" s="22">
        <v>85</v>
      </c>
      <c r="O16" s="22">
        <v>85</v>
      </c>
      <c r="P16" s="22">
        <v>90</v>
      </c>
      <c r="Q16" s="22">
        <f t="shared" si="2"/>
        <v>260</v>
      </c>
      <c r="R16" s="26">
        <f t="shared" si="3"/>
        <v>86.66666666666667</v>
      </c>
      <c r="S16" s="26">
        <f t="shared" si="4"/>
        <v>13</v>
      </c>
      <c r="T16" s="22"/>
      <c r="U16" s="22"/>
      <c r="V16" s="22"/>
      <c r="W16" s="22"/>
      <c r="X16" s="22"/>
      <c r="Y16" s="22"/>
      <c r="Z16" s="22"/>
      <c r="AA16" s="22">
        <f t="shared" si="5"/>
        <v>67.28</v>
      </c>
    </row>
    <row r="17" spans="1:27" s="1" customFormat="1" ht="23.25" customHeight="1">
      <c r="A17" s="8">
        <v>14</v>
      </c>
      <c r="B17" s="8" t="s">
        <v>91</v>
      </c>
      <c r="C17" s="9">
        <v>2016062</v>
      </c>
      <c r="D17" s="10" t="s">
        <v>69</v>
      </c>
      <c r="E17" s="11"/>
      <c r="F17" s="11">
        <v>14.55</v>
      </c>
      <c r="G17" s="12">
        <v>81</v>
      </c>
      <c r="H17" s="11">
        <f t="shared" si="0"/>
        <v>16.2</v>
      </c>
      <c r="I17" s="11">
        <v>78.6</v>
      </c>
      <c r="J17" s="22">
        <f t="shared" si="1"/>
        <v>23.58</v>
      </c>
      <c r="K17" s="22"/>
      <c r="L17" s="22"/>
      <c r="M17" s="22">
        <v>88.81</v>
      </c>
      <c r="N17" s="22"/>
      <c r="O17" s="22"/>
      <c r="P17" s="22">
        <v>85</v>
      </c>
      <c r="Q17" s="22">
        <f t="shared" si="2"/>
        <v>85</v>
      </c>
      <c r="R17" s="26">
        <f>Q17/1</f>
        <v>85</v>
      </c>
      <c r="S17" s="26">
        <f t="shared" si="4"/>
        <v>12.75</v>
      </c>
      <c r="T17" s="22"/>
      <c r="U17" s="22"/>
      <c r="V17" s="22"/>
      <c r="W17" s="22"/>
      <c r="X17" s="22"/>
      <c r="Y17" s="22"/>
      <c r="Z17" s="22"/>
      <c r="AA17" s="22">
        <f t="shared" si="5"/>
        <v>67.08</v>
      </c>
    </row>
    <row r="18" spans="1:27" s="1" customFormat="1" ht="23.25" customHeight="1">
      <c r="A18" s="8">
        <v>15</v>
      </c>
      <c r="B18" s="8" t="s">
        <v>92</v>
      </c>
      <c r="C18" s="9">
        <v>2016012</v>
      </c>
      <c r="D18" s="10" t="s">
        <v>46</v>
      </c>
      <c r="E18" s="11"/>
      <c r="F18" s="11">
        <v>14.54</v>
      </c>
      <c r="G18" s="12">
        <v>80</v>
      </c>
      <c r="H18" s="11">
        <f t="shared" si="0"/>
        <v>16</v>
      </c>
      <c r="I18" s="11">
        <v>73.2</v>
      </c>
      <c r="J18" s="22">
        <f t="shared" si="1"/>
        <v>21.96</v>
      </c>
      <c r="K18" s="22">
        <v>189.99</v>
      </c>
      <c r="L18" s="22">
        <v>180.6</v>
      </c>
      <c r="M18" s="22">
        <v>189.52</v>
      </c>
      <c r="N18" s="22">
        <v>95</v>
      </c>
      <c r="O18" s="22">
        <v>95</v>
      </c>
      <c r="P18" s="22">
        <v>100</v>
      </c>
      <c r="Q18" s="22">
        <f t="shared" si="2"/>
        <v>290</v>
      </c>
      <c r="R18" s="26">
        <f aca="true" t="shared" si="6" ref="R18:R34">Q18/3</f>
        <v>96.66666666666667</v>
      </c>
      <c r="S18" s="26">
        <f t="shared" si="4"/>
        <v>14.5</v>
      </c>
      <c r="T18" s="22"/>
      <c r="U18" s="22"/>
      <c r="V18" s="22"/>
      <c r="W18" s="22"/>
      <c r="X18" s="22"/>
      <c r="Y18" s="22"/>
      <c r="Z18" s="22"/>
      <c r="AA18" s="22">
        <f t="shared" si="5"/>
        <v>67</v>
      </c>
    </row>
    <row r="19" spans="1:27" s="1" customFormat="1" ht="23.25" customHeight="1">
      <c r="A19" s="8">
        <v>16</v>
      </c>
      <c r="B19" s="8" t="s">
        <v>93</v>
      </c>
      <c r="C19" s="9">
        <v>2016077</v>
      </c>
      <c r="D19" s="10" t="s">
        <v>32</v>
      </c>
      <c r="E19" s="11"/>
      <c r="F19" s="11">
        <v>13.9</v>
      </c>
      <c r="G19" s="12">
        <v>79</v>
      </c>
      <c r="H19" s="11">
        <f t="shared" si="0"/>
        <v>15.8</v>
      </c>
      <c r="I19" s="11">
        <v>75</v>
      </c>
      <c r="J19" s="22">
        <f t="shared" si="1"/>
        <v>22.5</v>
      </c>
      <c r="K19" s="22">
        <v>194.08</v>
      </c>
      <c r="L19" s="22">
        <v>180.23</v>
      </c>
      <c r="M19" s="22">
        <v>191.09</v>
      </c>
      <c r="N19" s="22">
        <v>100</v>
      </c>
      <c r="O19" s="22">
        <v>95</v>
      </c>
      <c r="P19" s="22">
        <v>100</v>
      </c>
      <c r="Q19" s="22">
        <f t="shared" si="2"/>
        <v>295</v>
      </c>
      <c r="R19" s="26">
        <f t="shared" si="6"/>
        <v>98.33333333333333</v>
      </c>
      <c r="S19" s="26">
        <f t="shared" si="4"/>
        <v>14.749999999999998</v>
      </c>
      <c r="T19" s="22"/>
      <c r="U19" s="22"/>
      <c r="V19" s="22"/>
      <c r="W19" s="22"/>
      <c r="X19" s="22"/>
      <c r="Y19" s="22"/>
      <c r="Z19" s="22"/>
      <c r="AA19" s="22">
        <f t="shared" si="5"/>
        <v>66.95</v>
      </c>
    </row>
    <row r="20" spans="1:27" s="1" customFormat="1" ht="23.25" customHeight="1">
      <c r="A20" s="8">
        <v>17</v>
      </c>
      <c r="B20" s="8" t="s">
        <v>94</v>
      </c>
      <c r="C20" s="9">
        <v>2016035</v>
      </c>
      <c r="D20" s="10" t="s">
        <v>59</v>
      </c>
      <c r="E20" s="11"/>
      <c r="F20" s="11">
        <v>14.44</v>
      </c>
      <c r="G20" s="12">
        <v>80</v>
      </c>
      <c r="H20" s="11">
        <f t="shared" si="0"/>
        <v>16</v>
      </c>
      <c r="I20" s="11">
        <v>75.8</v>
      </c>
      <c r="J20" s="22">
        <f t="shared" si="1"/>
        <v>22.74</v>
      </c>
      <c r="K20" s="22">
        <v>182.7</v>
      </c>
      <c r="L20" s="22">
        <v>177.66</v>
      </c>
      <c r="M20" s="22">
        <v>187.4</v>
      </c>
      <c r="N20" s="22">
        <v>90</v>
      </c>
      <c r="O20" s="22">
        <v>90</v>
      </c>
      <c r="P20" s="22">
        <v>95</v>
      </c>
      <c r="Q20" s="22">
        <f t="shared" si="2"/>
        <v>275</v>
      </c>
      <c r="R20" s="26">
        <f t="shared" si="6"/>
        <v>91.66666666666667</v>
      </c>
      <c r="S20" s="26">
        <f t="shared" si="4"/>
        <v>13.75</v>
      </c>
      <c r="T20" s="22"/>
      <c r="U20" s="22"/>
      <c r="V20" s="22"/>
      <c r="W20" s="22"/>
      <c r="X20" s="22"/>
      <c r="Y20" s="22"/>
      <c r="Z20" s="22"/>
      <c r="AA20" s="22">
        <f t="shared" si="5"/>
        <v>66.92999999999999</v>
      </c>
    </row>
    <row r="21" spans="1:27" s="1" customFormat="1" ht="23.25" customHeight="1">
      <c r="A21" s="8">
        <v>18</v>
      </c>
      <c r="B21" s="8" t="s">
        <v>95</v>
      </c>
      <c r="C21" s="9">
        <v>2016033</v>
      </c>
      <c r="D21" s="10" t="s">
        <v>71</v>
      </c>
      <c r="E21" s="11"/>
      <c r="F21" s="11">
        <v>14.93</v>
      </c>
      <c r="G21" s="12">
        <v>79</v>
      </c>
      <c r="H21" s="11">
        <f t="shared" si="0"/>
        <v>15.8</v>
      </c>
      <c r="I21" s="11">
        <v>75.4</v>
      </c>
      <c r="J21" s="22">
        <f t="shared" si="1"/>
        <v>22.62</v>
      </c>
      <c r="K21" s="22">
        <v>183.25</v>
      </c>
      <c r="L21" s="22">
        <v>174.76</v>
      </c>
      <c r="M21" s="22">
        <v>175.8</v>
      </c>
      <c r="N21" s="22">
        <v>90</v>
      </c>
      <c r="O21" s="22">
        <v>90</v>
      </c>
      <c r="P21" s="22">
        <v>90</v>
      </c>
      <c r="Q21" s="22">
        <f t="shared" si="2"/>
        <v>270</v>
      </c>
      <c r="R21" s="26">
        <f t="shared" si="6"/>
        <v>90</v>
      </c>
      <c r="S21" s="26">
        <f t="shared" si="4"/>
        <v>13.5</v>
      </c>
      <c r="T21" s="22"/>
      <c r="U21" s="22"/>
      <c r="V21" s="22"/>
      <c r="W21" s="22"/>
      <c r="X21" s="22"/>
      <c r="Y21" s="22"/>
      <c r="Z21" s="22"/>
      <c r="AA21" s="22">
        <f t="shared" si="5"/>
        <v>66.85</v>
      </c>
    </row>
    <row r="22" spans="1:27" s="1" customFormat="1" ht="23.25" customHeight="1">
      <c r="A22" s="8">
        <v>19</v>
      </c>
      <c r="B22" s="8" t="s">
        <v>98</v>
      </c>
      <c r="C22" s="9">
        <v>2016004</v>
      </c>
      <c r="D22" s="10" t="s">
        <v>59</v>
      </c>
      <c r="E22" s="11"/>
      <c r="F22" s="11">
        <v>14.57</v>
      </c>
      <c r="G22" s="12">
        <v>81</v>
      </c>
      <c r="H22" s="11">
        <f t="shared" si="0"/>
        <v>16.2</v>
      </c>
      <c r="I22" s="11">
        <v>73.6</v>
      </c>
      <c r="J22" s="22">
        <f t="shared" si="1"/>
        <v>22.08</v>
      </c>
      <c r="K22" s="22">
        <v>182.7</v>
      </c>
      <c r="L22" s="22">
        <v>177.66</v>
      </c>
      <c r="M22" s="22">
        <v>187.4</v>
      </c>
      <c r="N22" s="22">
        <v>90</v>
      </c>
      <c r="O22" s="22">
        <v>90</v>
      </c>
      <c r="P22" s="22">
        <v>95</v>
      </c>
      <c r="Q22" s="22">
        <f t="shared" si="2"/>
        <v>275</v>
      </c>
      <c r="R22" s="26">
        <f t="shared" si="6"/>
        <v>91.66666666666667</v>
      </c>
      <c r="S22" s="26">
        <f t="shared" si="4"/>
        <v>13.75</v>
      </c>
      <c r="T22" s="22"/>
      <c r="U22" s="22"/>
      <c r="V22" s="22"/>
      <c r="W22" s="22"/>
      <c r="X22" s="22"/>
      <c r="Y22" s="22"/>
      <c r="Z22" s="22"/>
      <c r="AA22" s="22">
        <f t="shared" si="5"/>
        <v>66.6</v>
      </c>
    </row>
    <row r="23" spans="1:27" s="1" customFormat="1" ht="23.25" customHeight="1">
      <c r="A23" s="8">
        <v>20</v>
      </c>
      <c r="B23" s="8" t="s">
        <v>99</v>
      </c>
      <c r="C23" s="9">
        <v>2016081</v>
      </c>
      <c r="D23" s="10" t="s">
        <v>54</v>
      </c>
      <c r="E23" s="11"/>
      <c r="F23" s="11">
        <v>15</v>
      </c>
      <c r="G23" s="12">
        <v>73</v>
      </c>
      <c r="H23" s="11">
        <f t="shared" si="0"/>
        <v>14.600000000000001</v>
      </c>
      <c r="I23" s="11">
        <v>75.8</v>
      </c>
      <c r="J23" s="22">
        <f t="shared" si="1"/>
        <v>22.74</v>
      </c>
      <c r="K23" s="22">
        <v>188.11</v>
      </c>
      <c r="L23" s="22">
        <v>180.57</v>
      </c>
      <c r="M23" s="22">
        <v>186.55</v>
      </c>
      <c r="N23" s="22">
        <v>95</v>
      </c>
      <c r="O23" s="22">
        <v>95</v>
      </c>
      <c r="P23" s="22">
        <v>95</v>
      </c>
      <c r="Q23" s="22">
        <f t="shared" si="2"/>
        <v>285</v>
      </c>
      <c r="R23" s="26">
        <f t="shared" si="6"/>
        <v>95</v>
      </c>
      <c r="S23" s="26">
        <f t="shared" si="4"/>
        <v>14.25</v>
      </c>
      <c r="T23" s="22"/>
      <c r="U23" s="22"/>
      <c r="V23" s="22"/>
      <c r="W23" s="22"/>
      <c r="X23" s="22"/>
      <c r="Y23" s="22"/>
      <c r="Z23" s="22"/>
      <c r="AA23" s="22">
        <f t="shared" si="5"/>
        <v>66.59</v>
      </c>
    </row>
    <row r="24" spans="1:27" s="1" customFormat="1" ht="23.25" customHeight="1">
      <c r="A24" s="8">
        <v>21</v>
      </c>
      <c r="B24" s="8" t="s">
        <v>101</v>
      </c>
      <c r="C24" s="9">
        <v>2016019</v>
      </c>
      <c r="D24" s="10" t="s">
        <v>38</v>
      </c>
      <c r="E24" s="11"/>
      <c r="F24" s="11">
        <v>14.64</v>
      </c>
      <c r="G24" s="12">
        <v>78</v>
      </c>
      <c r="H24" s="11">
        <f t="shared" si="0"/>
        <v>15.600000000000001</v>
      </c>
      <c r="I24" s="11">
        <v>70.8</v>
      </c>
      <c r="J24" s="22">
        <f t="shared" si="1"/>
        <v>21.24</v>
      </c>
      <c r="K24" s="22">
        <v>196.54</v>
      </c>
      <c r="L24" s="22">
        <v>188.06</v>
      </c>
      <c r="M24" s="22">
        <v>191.95</v>
      </c>
      <c r="N24" s="22">
        <v>100</v>
      </c>
      <c r="O24" s="22">
        <v>100</v>
      </c>
      <c r="P24" s="22">
        <v>100</v>
      </c>
      <c r="Q24" s="22">
        <f t="shared" si="2"/>
        <v>300</v>
      </c>
      <c r="R24" s="26">
        <f t="shared" si="6"/>
        <v>100</v>
      </c>
      <c r="S24" s="26">
        <f t="shared" si="4"/>
        <v>15</v>
      </c>
      <c r="T24" s="22"/>
      <c r="U24" s="22"/>
      <c r="V24" s="22"/>
      <c r="W24" s="22"/>
      <c r="X24" s="22"/>
      <c r="Y24" s="22"/>
      <c r="Z24" s="22"/>
      <c r="AA24" s="22">
        <f t="shared" si="5"/>
        <v>66.48</v>
      </c>
    </row>
    <row r="25" spans="1:27" s="1" customFormat="1" ht="23.25" customHeight="1">
      <c r="A25" s="8">
        <v>22</v>
      </c>
      <c r="B25" s="8" t="s">
        <v>102</v>
      </c>
      <c r="C25" s="9">
        <v>2016052</v>
      </c>
      <c r="D25" s="10" t="s">
        <v>52</v>
      </c>
      <c r="E25" s="11"/>
      <c r="F25" s="11">
        <v>14.86</v>
      </c>
      <c r="G25" s="12">
        <v>80</v>
      </c>
      <c r="H25" s="11">
        <f t="shared" si="0"/>
        <v>16</v>
      </c>
      <c r="I25" s="11">
        <v>70.2</v>
      </c>
      <c r="J25" s="22">
        <f t="shared" si="1"/>
        <v>21.06</v>
      </c>
      <c r="K25" s="22">
        <v>190.24</v>
      </c>
      <c r="L25" s="22">
        <v>184.89</v>
      </c>
      <c r="M25" s="22">
        <v>188.21</v>
      </c>
      <c r="N25" s="22">
        <v>95</v>
      </c>
      <c r="O25" s="22">
        <v>100</v>
      </c>
      <c r="P25" s="22">
        <v>95</v>
      </c>
      <c r="Q25" s="22">
        <f t="shared" si="2"/>
        <v>290</v>
      </c>
      <c r="R25" s="26">
        <f t="shared" si="6"/>
        <v>96.66666666666667</v>
      </c>
      <c r="S25" s="26">
        <f t="shared" si="4"/>
        <v>14.5</v>
      </c>
      <c r="T25" s="22"/>
      <c r="U25" s="22"/>
      <c r="V25" s="22"/>
      <c r="W25" s="22"/>
      <c r="X25" s="22"/>
      <c r="Y25" s="22"/>
      <c r="Z25" s="22"/>
      <c r="AA25" s="22">
        <f t="shared" si="5"/>
        <v>66.42</v>
      </c>
    </row>
    <row r="26" spans="1:27" s="1" customFormat="1" ht="23.25" customHeight="1">
      <c r="A26" s="8">
        <v>23</v>
      </c>
      <c r="B26" s="8" t="s">
        <v>103</v>
      </c>
      <c r="C26" s="9">
        <v>2016066</v>
      </c>
      <c r="D26" s="10" t="s">
        <v>97</v>
      </c>
      <c r="E26" s="11"/>
      <c r="F26" s="11">
        <v>14.81</v>
      </c>
      <c r="G26" s="12">
        <v>79</v>
      </c>
      <c r="H26" s="11">
        <f t="shared" si="0"/>
        <v>15.8</v>
      </c>
      <c r="I26" s="11">
        <v>73.8</v>
      </c>
      <c r="J26" s="22">
        <f t="shared" si="1"/>
        <v>22.139999999999997</v>
      </c>
      <c r="K26" s="22">
        <v>187.17</v>
      </c>
      <c r="L26" s="22">
        <v>175.52</v>
      </c>
      <c r="M26" s="22">
        <v>181.7</v>
      </c>
      <c r="N26" s="22">
        <v>90</v>
      </c>
      <c r="O26" s="22">
        <v>90</v>
      </c>
      <c r="P26" s="22">
        <v>90</v>
      </c>
      <c r="Q26" s="22">
        <f t="shared" si="2"/>
        <v>270</v>
      </c>
      <c r="R26" s="26">
        <f t="shared" si="6"/>
        <v>90</v>
      </c>
      <c r="S26" s="26">
        <f t="shared" si="4"/>
        <v>13.5</v>
      </c>
      <c r="T26" s="22"/>
      <c r="U26" s="22"/>
      <c r="V26" s="22"/>
      <c r="W26" s="22"/>
      <c r="X26" s="22"/>
      <c r="Y26" s="22"/>
      <c r="Z26" s="22"/>
      <c r="AA26" s="22">
        <f t="shared" si="5"/>
        <v>66.25</v>
      </c>
    </row>
    <row r="27" spans="1:27" s="1" customFormat="1" ht="23.25" customHeight="1">
      <c r="A27" s="8">
        <v>24</v>
      </c>
      <c r="B27" s="8" t="s">
        <v>105</v>
      </c>
      <c r="C27" s="9">
        <v>2016091</v>
      </c>
      <c r="D27" s="10" t="s">
        <v>83</v>
      </c>
      <c r="E27" s="11"/>
      <c r="F27" s="11">
        <v>14.83</v>
      </c>
      <c r="G27" s="12">
        <v>77</v>
      </c>
      <c r="H27" s="11">
        <f t="shared" si="0"/>
        <v>15.4</v>
      </c>
      <c r="I27" s="11">
        <v>73.2</v>
      </c>
      <c r="J27" s="22">
        <f t="shared" si="1"/>
        <v>21.96</v>
      </c>
      <c r="K27" s="22"/>
      <c r="L27" s="22"/>
      <c r="M27" s="22"/>
      <c r="N27" s="22">
        <v>95</v>
      </c>
      <c r="O27" s="22">
        <v>100</v>
      </c>
      <c r="P27" s="23">
        <v>85</v>
      </c>
      <c r="Q27" s="22">
        <f t="shared" si="2"/>
        <v>280</v>
      </c>
      <c r="R27" s="26">
        <f t="shared" si="6"/>
        <v>93.33333333333333</v>
      </c>
      <c r="S27" s="26">
        <f t="shared" si="4"/>
        <v>13.999999999999998</v>
      </c>
      <c r="T27" s="22"/>
      <c r="U27" s="22"/>
      <c r="V27" s="22"/>
      <c r="W27" s="22"/>
      <c r="X27" s="22"/>
      <c r="Y27" s="22"/>
      <c r="Z27" s="22"/>
      <c r="AA27" s="22">
        <f t="shared" si="5"/>
        <v>66.19</v>
      </c>
    </row>
    <row r="28" spans="1:27" s="1" customFormat="1" ht="23.25" customHeight="1">
      <c r="A28" s="8">
        <v>25</v>
      </c>
      <c r="B28" s="8" t="s">
        <v>106</v>
      </c>
      <c r="C28" s="9">
        <v>2016021</v>
      </c>
      <c r="D28" s="10" t="s">
        <v>61</v>
      </c>
      <c r="E28" s="11"/>
      <c r="F28" s="11">
        <v>14.15</v>
      </c>
      <c r="G28" s="12">
        <v>76</v>
      </c>
      <c r="H28" s="11">
        <f t="shared" si="0"/>
        <v>15.200000000000001</v>
      </c>
      <c r="I28" s="11">
        <v>73</v>
      </c>
      <c r="J28" s="22">
        <f t="shared" si="1"/>
        <v>21.9</v>
      </c>
      <c r="K28" s="22">
        <v>193.12</v>
      </c>
      <c r="L28" s="22">
        <v>184.82</v>
      </c>
      <c r="M28" s="22">
        <v>190.26</v>
      </c>
      <c r="N28" s="22">
        <v>95</v>
      </c>
      <c r="O28" s="22">
        <v>100</v>
      </c>
      <c r="P28" s="22">
        <v>100</v>
      </c>
      <c r="Q28" s="22">
        <f t="shared" si="2"/>
        <v>295</v>
      </c>
      <c r="R28" s="26">
        <f t="shared" si="6"/>
        <v>98.33333333333333</v>
      </c>
      <c r="S28" s="26">
        <f t="shared" si="4"/>
        <v>14.749999999999998</v>
      </c>
      <c r="T28" s="22"/>
      <c r="U28" s="22"/>
      <c r="V28" s="22"/>
      <c r="W28" s="22"/>
      <c r="X28" s="22"/>
      <c r="Y28" s="22"/>
      <c r="Z28" s="22"/>
      <c r="AA28" s="22">
        <f t="shared" si="5"/>
        <v>66</v>
      </c>
    </row>
    <row r="29" spans="1:27" s="1" customFormat="1" ht="23.25" customHeight="1">
      <c r="A29" s="8">
        <v>26</v>
      </c>
      <c r="B29" s="8" t="s">
        <v>107</v>
      </c>
      <c r="C29" s="9">
        <v>2016037</v>
      </c>
      <c r="D29" s="10" t="s">
        <v>32</v>
      </c>
      <c r="E29" s="11"/>
      <c r="F29" s="11">
        <v>14.03</v>
      </c>
      <c r="G29" s="12">
        <v>78</v>
      </c>
      <c r="H29" s="11">
        <f t="shared" si="0"/>
        <v>15.600000000000001</v>
      </c>
      <c r="I29" s="11">
        <v>72</v>
      </c>
      <c r="J29" s="22">
        <f t="shared" si="1"/>
        <v>21.599999999999998</v>
      </c>
      <c r="K29" s="22">
        <v>194.08</v>
      </c>
      <c r="L29" s="22">
        <v>180.23</v>
      </c>
      <c r="M29" s="22">
        <v>191.09</v>
      </c>
      <c r="N29" s="22">
        <v>100</v>
      </c>
      <c r="O29" s="22">
        <v>95</v>
      </c>
      <c r="P29" s="22">
        <v>100</v>
      </c>
      <c r="Q29" s="22">
        <f t="shared" si="2"/>
        <v>295</v>
      </c>
      <c r="R29" s="26">
        <f t="shared" si="6"/>
        <v>98.33333333333333</v>
      </c>
      <c r="S29" s="26">
        <f t="shared" si="4"/>
        <v>14.749999999999998</v>
      </c>
      <c r="T29" s="22"/>
      <c r="U29" s="22"/>
      <c r="V29" s="22"/>
      <c r="W29" s="22"/>
      <c r="X29" s="22"/>
      <c r="Y29" s="22"/>
      <c r="Z29" s="22"/>
      <c r="AA29" s="22">
        <f t="shared" si="5"/>
        <v>65.98</v>
      </c>
    </row>
    <row r="30" spans="1:27" s="1" customFormat="1" ht="23.25" customHeight="1">
      <c r="A30" s="8">
        <v>27</v>
      </c>
      <c r="B30" s="8" t="s">
        <v>108</v>
      </c>
      <c r="C30" s="9">
        <v>2016069</v>
      </c>
      <c r="D30" s="10" t="s">
        <v>36</v>
      </c>
      <c r="E30" s="11"/>
      <c r="F30" s="11">
        <v>14.94</v>
      </c>
      <c r="G30" s="12">
        <v>75</v>
      </c>
      <c r="H30" s="11">
        <f t="shared" si="0"/>
        <v>15</v>
      </c>
      <c r="I30" s="11">
        <v>75</v>
      </c>
      <c r="J30" s="22">
        <f t="shared" si="1"/>
        <v>22.5</v>
      </c>
      <c r="K30" s="22">
        <v>179.89</v>
      </c>
      <c r="L30" s="22">
        <v>174.66</v>
      </c>
      <c r="M30" s="22">
        <v>176.77</v>
      </c>
      <c r="N30" s="22">
        <v>90</v>
      </c>
      <c r="O30" s="22">
        <v>90</v>
      </c>
      <c r="P30" s="22">
        <v>90</v>
      </c>
      <c r="Q30" s="22">
        <f t="shared" si="2"/>
        <v>270</v>
      </c>
      <c r="R30" s="26">
        <f t="shared" si="6"/>
        <v>90</v>
      </c>
      <c r="S30" s="26">
        <f t="shared" si="4"/>
        <v>13.5</v>
      </c>
      <c r="T30" s="22"/>
      <c r="U30" s="22"/>
      <c r="V30" s="22"/>
      <c r="W30" s="22"/>
      <c r="X30" s="22"/>
      <c r="Y30" s="22"/>
      <c r="Z30" s="22"/>
      <c r="AA30" s="22">
        <f t="shared" si="5"/>
        <v>65.94</v>
      </c>
    </row>
    <row r="31" spans="1:27" s="1" customFormat="1" ht="23.25" customHeight="1">
      <c r="A31" s="8">
        <v>28</v>
      </c>
      <c r="B31" s="8" t="s">
        <v>109</v>
      </c>
      <c r="C31" s="9">
        <v>2016038</v>
      </c>
      <c r="D31" s="10" t="s">
        <v>30</v>
      </c>
      <c r="E31" s="11"/>
      <c r="F31" s="11">
        <v>14.85</v>
      </c>
      <c r="G31" s="12">
        <v>72</v>
      </c>
      <c r="H31" s="11">
        <f t="shared" si="0"/>
        <v>14.4</v>
      </c>
      <c r="I31" s="11">
        <v>72.4</v>
      </c>
      <c r="J31" s="22">
        <f t="shared" si="1"/>
        <v>21.720000000000002</v>
      </c>
      <c r="K31" s="22">
        <v>193.41</v>
      </c>
      <c r="L31" s="22">
        <v>183.87</v>
      </c>
      <c r="M31" s="22">
        <v>190.72</v>
      </c>
      <c r="N31" s="22">
        <v>95</v>
      </c>
      <c r="O31" s="22">
        <v>100</v>
      </c>
      <c r="P31" s="22">
        <v>100</v>
      </c>
      <c r="Q31" s="22">
        <f t="shared" si="2"/>
        <v>295</v>
      </c>
      <c r="R31" s="26">
        <f t="shared" si="6"/>
        <v>98.33333333333333</v>
      </c>
      <c r="S31" s="26">
        <f t="shared" si="4"/>
        <v>14.749999999999998</v>
      </c>
      <c r="T31" s="22"/>
      <c r="U31" s="22"/>
      <c r="V31" s="22"/>
      <c r="W31" s="22"/>
      <c r="X31" s="22"/>
      <c r="Y31" s="22"/>
      <c r="Z31" s="22"/>
      <c r="AA31" s="22">
        <f t="shared" si="5"/>
        <v>65.72</v>
      </c>
    </row>
    <row r="32" spans="1:27" s="1" customFormat="1" ht="23.25" customHeight="1">
      <c r="A32" s="8">
        <v>29</v>
      </c>
      <c r="B32" s="13" t="s">
        <v>111</v>
      </c>
      <c r="C32" s="14">
        <v>2016044</v>
      </c>
      <c r="D32" s="15" t="s">
        <v>83</v>
      </c>
      <c r="E32" s="39"/>
      <c r="F32" s="23">
        <v>14.78</v>
      </c>
      <c r="G32" s="16">
        <v>77</v>
      </c>
      <c r="H32" s="23">
        <f t="shared" si="0"/>
        <v>15.4</v>
      </c>
      <c r="I32" s="23">
        <v>70.4</v>
      </c>
      <c r="J32" s="23">
        <f t="shared" si="1"/>
        <v>21.12</v>
      </c>
      <c r="K32" s="39"/>
      <c r="L32" s="39"/>
      <c r="M32" s="39"/>
      <c r="N32" s="23">
        <v>100</v>
      </c>
      <c r="O32" s="23">
        <v>100</v>
      </c>
      <c r="P32" s="23">
        <v>85</v>
      </c>
      <c r="Q32" s="23">
        <f t="shared" si="2"/>
        <v>285</v>
      </c>
      <c r="R32" s="27">
        <f t="shared" si="6"/>
        <v>95</v>
      </c>
      <c r="S32" s="27">
        <f t="shared" si="4"/>
        <v>14.25</v>
      </c>
      <c r="T32" s="23"/>
      <c r="U32" s="23"/>
      <c r="V32" s="23"/>
      <c r="W32" s="23"/>
      <c r="X32" s="23"/>
      <c r="Y32" s="23"/>
      <c r="Z32" s="23"/>
      <c r="AA32" s="23">
        <f t="shared" si="5"/>
        <v>65.55</v>
      </c>
    </row>
    <row r="33" spans="1:27" s="1" customFormat="1" ht="23.25" customHeight="1">
      <c r="A33" s="8">
        <v>30</v>
      </c>
      <c r="B33" s="8" t="s">
        <v>113</v>
      </c>
      <c r="C33" s="9">
        <v>2016025</v>
      </c>
      <c r="D33" s="10" t="s">
        <v>42</v>
      </c>
      <c r="E33" s="11"/>
      <c r="F33" s="11">
        <v>14.82</v>
      </c>
      <c r="G33" s="12">
        <v>75</v>
      </c>
      <c r="H33" s="11">
        <f t="shared" si="0"/>
        <v>15</v>
      </c>
      <c r="I33" s="11">
        <v>70.4</v>
      </c>
      <c r="J33" s="22">
        <f t="shared" si="1"/>
        <v>21.12</v>
      </c>
      <c r="K33" s="22">
        <v>194.95</v>
      </c>
      <c r="L33" s="22">
        <v>188.06</v>
      </c>
      <c r="M33" s="22">
        <v>191.95</v>
      </c>
      <c r="N33" s="22">
        <v>100</v>
      </c>
      <c r="O33" s="22">
        <v>95</v>
      </c>
      <c r="P33" s="22">
        <v>95</v>
      </c>
      <c r="Q33" s="22">
        <f t="shared" si="2"/>
        <v>290</v>
      </c>
      <c r="R33" s="26">
        <f t="shared" si="6"/>
        <v>96.66666666666667</v>
      </c>
      <c r="S33" s="26">
        <f t="shared" si="4"/>
        <v>14.5</v>
      </c>
      <c r="T33" s="22"/>
      <c r="U33" s="22"/>
      <c r="V33" s="22"/>
      <c r="W33" s="22"/>
      <c r="X33" s="22"/>
      <c r="Y33" s="22"/>
      <c r="Z33" s="22"/>
      <c r="AA33" s="22">
        <f t="shared" si="5"/>
        <v>65.44</v>
      </c>
    </row>
    <row r="34" spans="1:27" s="1" customFormat="1" ht="23.25" customHeight="1">
      <c r="A34" s="8">
        <v>31</v>
      </c>
      <c r="B34" s="8" t="s">
        <v>114</v>
      </c>
      <c r="C34" s="9">
        <v>2016013</v>
      </c>
      <c r="D34" s="10" t="s">
        <v>115</v>
      </c>
      <c r="E34" s="11"/>
      <c r="F34" s="11">
        <v>15</v>
      </c>
      <c r="G34" s="12">
        <v>69</v>
      </c>
      <c r="H34" s="11">
        <f t="shared" si="0"/>
        <v>13.8</v>
      </c>
      <c r="I34" s="11">
        <v>79</v>
      </c>
      <c r="J34" s="22">
        <f t="shared" si="1"/>
        <v>23.7</v>
      </c>
      <c r="K34" s="22">
        <v>174.46</v>
      </c>
      <c r="L34" s="22">
        <v>170.19</v>
      </c>
      <c r="M34" s="22">
        <v>173.34</v>
      </c>
      <c r="N34" s="22">
        <v>85</v>
      </c>
      <c r="O34" s="22">
        <v>85</v>
      </c>
      <c r="P34" s="22">
        <v>85</v>
      </c>
      <c r="Q34" s="22">
        <f t="shared" si="2"/>
        <v>255</v>
      </c>
      <c r="R34" s="26">
        <f t="shared" si="6"/>
        <v>85</v>
      </c>
      <c r="S34" s="26">
        <f t="shared" si="4"/>
        <v>12.75</v>
      </c>
      <c r="T34" s="22"/>
      <c r="U34" s="22"/>
      <c r="V34" s="22"/>
      <c r="W34" s="22"/>
      <c r="X34" s="22"/>
      <c r="Y34" s="22"/>
      <c r="Z34" s="22"/>
      <c r="AA34" s="22">
        <f t="shared" si="5"/>
        <v>65.25</v>
      </c>
    </row>
    <row r="35" spans="1:27" s="1" customFormat="1" ht="23.25" customHeight="1">
      <c r="A35" s="8">
        <v>32</v>
      </c>
      <c r="B35" s="8" t="s">
        <v>116</v>
      </c>
      <c r="C35" s="9">
        <v>2016095</v>
      </c>
      <c r="D35" s="10" t="s">
        <v>69</v>
      </c>
      <c r="E35" s="22"/>
      <c r="F35" s="22">
        <v>12.35</v>
      </c>
      <c r="G35" s="12">
        <v>79</v>
      </c>
      <c r="H35" s="22">
        <f t="shared" si="0"/>
        <v>15.8</v>
      </c>
      <c r="I35" s="22">
        <v>80.8</v>
      </c>
      <c r="J35" s="22">
        <f t="shared" si="1"/>
        <v>24.24</v>
      </c>
      <c r="K35" s="22"/>
      <c r="L35" s="22"/>
      <c r="M35" s="22">
        <v>88.81</v>
      </c>
      <c r="N35" s="22"/>
      <c r="O35" s="22"/>
      <c r="P35" s="22">
        <v>85</v>
      </c>
      <c r="Q35" s="22">
        <f t="shared" si="2"/>
        <v>85</v>
      </c>
      <c r="R35" s="28">
        <f>Q35/1</f>
        <v>85</v>
      </c>
      <c r="S35" s="28">
        <f t="shared" si="4"/>
        <v>12.75</v>
      </c>
      <c r="T35" s="22"/>
      <c r="U35" s="22"/>
      <c r="V35" s="22"/>
      <c r="W35" s="22"/>
      <c r="X35" s="22"/>
      <c r="Y35" s="22"/>
      <c r="Z35" s="22"/>
      <c r="AA35" s="22">
        <f t="shared" si="5"/>
        <v>65.14</v>
      </c>
    </row>
    <row r="36" spans="1:27" s="1" customFormat="1" ht="23.25" customHeight="1">
      <c r="A36" s="8">
        <v>33</v>
      </c>
      <c r="B36" s="8" t="s">
        <v>117</v>
      </c>
      <c r="C36" s="9">
        <v>2016039</v>
      </c>
      <c r="D36" s="10" t="s">
        <v>34</v>
      </c>
      <c r="E36" s="11"/>
      <c r="F36" s="11">
        <v>14.95</v>
      </c>
      <c r="G36" s="12">
        <v>80</v>
      </c>
      <c r="H36" s="11">
        <f aca="true" t="shared" si="7" ref="H36:H67">G36*0.2</f>
        <v>16</v>
      </c>
      <c r="I36" s="11">
        <v>70.2</v>
      </c>
      <c r="J36" s="22">
        <f aca="true" t="shared" si="8" ref="J36:J67">I36*0.3</f>
        <v>21.06</v>
      </c>
      <c r="K36" s="22">
        <v>177.57</v>
      </c>
      <c r="L36" s="22">
        <v>165.89</v>
      </c>
      <c r="M36" s="22">
        <v>179.99</v>
      </c>
      <c r="N36" s="22">
        <v>85</v>
      </c>
      <c r="O36" s="22">
        <v>85</v>
      </c>
      <c r="P36" s="22">
        <v>90</v>
      </c>
      <c r="Q36" s="22">
        <f aca="true" t="shared" si="9" ref="Q36:Q67">N36+O36+P36</f>
        <v>260</v>
      </c>
      <c r="R36" s="26">
        <f aca="true" t="shared" si="10" ref="R36:R50">Q36/3</f>
        <v>86.66666666666667</v>
      </c>
      <c r="S36" s="26">
        <f aca="true" t="shared" si="11" ref="S36:S67">R36*0.15</f>
        <v>13</v>
      </c>
      <c r="T36" s="22"/>
      <c r="U36" s="22"/>
      <c r="V36" s="22"/>
      <c r="W36" s="22"/>
      <c r="X36" s="22"/>
      <c r="Y36" s="22"/>
      <c r="Z36" s="22"/>
      <c r="AA36" s="22">
        <f aca="true" t="shared" si="12" ref="AA36:AA72">F36+H36+J36+S36</f>
        <v>65.00999999999999</v>
      </c>
    </row>
    <row r="37" spans="1:27" s="3" customFormat="1" ht="23.25" customHeight="1">
      <c r="A37" s="8">
        <v>34</v>
      </c>
      <c r="B37" s="8" t="s">
        <v>118</v>
      </c>
      <c r="C37" s="29">
        <v>2016088</v>
      </c>
      <c r="D37" s="30" t="s">
        <v>59</v>
      </c>
      <c r="E37" s="31"/>
      <c r="F37" s="31">
        <v>14.48</v>
      </c>
      <c r="G37" s="12">
        <v>70</v>
      </c>
      <c r="H37" s="31">
        <f t="shared" si="7"/>
        <v>14</v>
      </c>
      <c r="I37" s="31">
        <v>75.6</v>
      </c>
      <c r="J37" s="31">
        <f t="shared" si="8"/>
        <v>22.679999999999996</v>
      </c>
      <c r="K37" s="31">
        <v>182.7</v>
      </c>
      <c r="L37" s="31">
        <v>177.66</v>
      </c>
      <c r="M37" s="31">
        <v>187.4</v>
      </c>
      <c r="N37" s="31">
        <v>90</v>
      </c>
      <c r="O37" s="31">
        <v>90</v>
      </c>
      <c r="P37" s="31">
        <v>95</v>
      </c>
      <c r="Q37" s="31">
        <f t="shared" si="9"/>
        <v>275</v>
      </c>
      <c r="R37" s="41">
        <f t="shared" si="10"/>
        <v>91.66666666666667</v>
      </c>
      <c r="S37" s="41">
        <f t="shared" si="11"/>
        <v>13.75</v>
      </c>
      <c r="T37" s="31"/>
      <c r="U37" s="31"/>
      <c r="V37" s="31"/>
      <c r="W37" s="31"/>
      <c r="X37" s="31"/>
      <c r="Y37" s="31"/>
      <c r="Z37" s="31"/>
      <c r="AA37" s="31">
        <f t="shared" si="12"/>
        <v>64.91</v>
      </c>
    </row>
    <row r="38" spans="1:27" s="1" customFormat="1" ht="23.25" customHeight="1">
      <c r="A38" s="8">
        <v>35</v>
      </c>
      <c r="B38" s="8" t="s">
        <v>119</v>
      </c>
      <c r="C38" s="9">
        <v>2016016</v>
      </c>
      <c r="D38" s="10" t="s">
        <v>54</v>
      </c>
      <c r="E38" s="11"/>
      <c r="F38" s="11">
        <v>15</v>
      </c>
      <c r="G38" s="12">
        <v>74</v>
      </c>
      <c r="H38" s="11">
        <f t="shared" si="7"/>
        <v>14.8</v>
      </c>
      <c r="I38" s="11">
        <v>68.2</v>
      </c>
      <c r="J38" s="22">
        <f t="shared" si="8"/>
        <v>20.46</v>
      </c>
      <c r="K38" s="22">
        <v>188.11</v>
      </c>
      <c r="L38" s="22">
        <v>180.57</v>
      </c>
      <c r="M38" s="22">
        <v>186.55</v>
      </c>
      <c r="N38" s="22">
        <v>95</v>
      </c>
      <c r="O38" s="22">
        <v>95</v>
      </c>
      <c r="P38" s="22">
        <v>95</v>
      </c>
      <c r="Q38" s="22">
        <f t="shared" si="9"/>
        <v>285</v>
      </c>
      <c r="R38" s="26">
        <f t="shared" si="10"/>
        <v>95</v>
      </c>
      <c r="S38" s="26">
        <f t="shared" si="11"/>
        <v>14.25</v>
      </c>
      <c r="T38" s="22"/>
      <c r="U38" s="22"/>
      <c r="V38" s="22"/>
      <c r="W38" s="22"/>
      <c r="X38" s="22"/>
      <c r="Y38" s="22"/>
      <c r="Z38" s="22"/>
      <c r="AA38" s="22">
        <f t="shared" si="12"/>
        <v>64.51</v>
      </c>
    </row>
    <row r="39" spans="1:27" s="1" customFormat="1" ht="23.25" customHeight="1">
      <c r="A39" s="8">
        <v>36</v>
      </c>
      <c r="B39" s="8" t="s">
        <v>120</v>
      </c>
      <c r="C39" s="9">
        <v>2016068</v>
      </c>
      <c r="D39" s="10" t="s">
        <v>52</v>
      </c>
      <c r="E39" s="11"/>
      <c r="F39" s="11">
        <v>14.84</v>
      </c>
      <c r="G39" s="12">
        <v>72</v>
      </c>
      <c r="H39" s="11">
        <f t="shared" si="7"/>
        <v>14.4</v>
      </c>
      <c r="I39" s="11">
        <v>69.2</v>
      </c>
      <c r="J39" s="22">
        <f t="shared" si="8"/>
        <v>20.76</v>
      </c>
      <c r="K39" s="22">
        <v>190.24</v>
      </c>
      <c r="L39" s="22">
        <v>184.89</v>
      </c>
      <c r="M39" s="22">
        <v>188.21</v>
      </c>
      <c r="N39" s="22">
        <v>95</v>
      </c>
      <c r="O39" s="22">
        <v>100</v>
      </c>
      <c r="P39" s="22">
        <v>95</v>
      </c>
      <c r="Q39" s="22">
        <f t="shared" si="9"/>
        <v>290</v>
      </c>
      <c r="R39" s="26">
        <f t="shared" si="10"/>
        <v>96.66666666666667</v>
      </c>
      <c r="S39" s="26">
        <f t="shared" si="11"/>
        <v>14.5</v>
      </c>
      <c r="T39" s="22"/>
      <c r="U39" s="22"/>
      <c r="V39" s="22"/>
      <c r="W39" s="22"/>
      <c r="X39" s="22"/>
      <c r="Y39" s="22"/>
      <c r="Z39" s="22"/>
      <c r="AA39" s="22">
        <f t="shared" si="12"/>
        <v>64.5</v>
      </c>
    </row>
    <row r="40" spans="1:27" s="1" customFormat="1" ht="23.25" customHeight="1">
      <c r="A40" s="8">
        <v>37</v>
      </c>
      <c r="B40" s="8" t="s">
        <v>121</v>
      </c>
      <c r="C40" s="9">
        <v>2016104</v>
      </c>
      <c r="D40" s="10" t="s">
        <v>36</v>
      </c>
      <c r="E40" s="11"/>
      <c r="F40" s="11">
        <v>14.9</v>
      </c>
      <c r="G40" s="12">
        <v>72</v>
      </c>
      <c r="H40" s="11">
        <f t="shared" si="7"/>
        <v>14.4</v>
      </c>
      <c r="I40" s="11">
        <v>71.8</v>
      </c>
      <c r="J40" s="22">
        <f t="shared" si="8"/>
        <v>21.54</v>
      </c>
      <c r="K40" s="22">
        <v>179.89</v>
      </c>
      <c r="L40" s="22">
        <v>174.66</v>
      </c>
      <c r="M40" s="22">
        <v>176.77</v>
      </c>
      <c r="N40" s="22">
        <v>90</v>
      </c>
      <c r="O40" s="22">
        <v>90</v>
      </c>
      <c r="P40" s="22">
        <v>90</v>
      </c>
      <c r="Q40" s="22">
        <f t="shared" si="9"/>
        <v>270</v>
      </c>
      <c r="R40" s="26">
        <f t="shared" si="10"/>
        <v>90</v>
      </c>
      <c r="S40" s="26">
        <f t="shared" si="11"/>
        <v>13.5</v>
      </c>
      <c r="T40" s="22"/>
      <c r="U40" s="22"/>
      <c r="V40" s="22"/>
      <c r="W40" s="22"/>
      <c r="X40" s="22"/>
      <c r="Y40" s="22"/>
      <c r="Z40" s="22"/>
      <c r="AA40" s="22">
        <f t="shared" si="12"/>
        <v>64.34</v>
      </c>
    </row>
    <row r="41" spans="1:27" s="1" customFormat="1" ht="23.25" customHeight="1">
      <c r="A41" s="8">
        <v>38</v>
      </c>
      <c r="B41" s="8" t="s">
        <v>124</v>
      </c>
      <c r="C41" s="9">
        <v>2016015</v>
      </c>
      <c r="D41" s="10" t="s">
        <v>61</v>
      </c>
      <c r="E41" s="11"/>
      <c r="F41" s="11">
        <v>14.37</v>
      </c>
      <c r="G41" s="12">
        <v>68</v>
      </c>
      <c r="H41" s="11">
        <f t="shared" si="7"/>
        <v>13.600000000000001</v>
      </c>
      <c r="I41" s="11">
        <v>71.8</v>
      </c>
      <c r="J41" s="22">
        <f t="shared" si="8"/>
        <v>21.54</v>
      </c>
      <c r="K41" s="22">
        <v>193.12</v>
      </c>
      <c r="L41" s="22">
        <v>184.82</v>
      </c>
      <c r="M41" s="22">
        <v>190.26</v>
      </c>
      <c r="N41" s="22">
        <v>95</v>
      </c>
      <c r="O41" s="22">
        <v>100</v>
      </c>
      <c r="P41" s="22">
        <v>100</v>
      </c>
      <c r="Q41" s="22">
        <f t="shared" si="9"/>
        <v>295</v>
      </c>
      <c r="R41" s="26">
        <f t="shared" si="10"/>
        <v>98.33333333333333</v>
      </c>
      <c r="S41" s="26">
        <f t="shared" si="11"/>
        <v>14.749999999999998</v>
      </c>
      <c r="T41" s="22"/>
      <c r="U41" s="22"/>
      <c r="V41" s="22"/>
      <c r="W41" s="22"/>
      <c r="X41" s="22"/>
      <c r="Y41" s="22"/>
      <c r="Z41" s="22"/>
      <c r="AA41" s="22">
        <f t="shared" si="12"/>
        <v>64.25999999999999</v>
      </c>
    </row>
    <row r="42" spans="1:27" s="1" customFormat="1" ht="23.25" customHeight="1">
      <c r="A42" s="8">
        <v>39</v>
      </c>
      <c r="B42" s="8" t="s">
        <v>125</v>
      </c>
      <c r="C42" s="9">
        <v>2016018</v>
      </c>
      <c r="D42" s="10" t="s">
        <v>42</v>
      </c>
      <c r="E42" s="11"/>
      <c r="F42" s="11">
        <v>14.69</v>
      </c>
      <c r="G42" s="12">
        <v>70</v>
      </c>
      <c r="H42" s="11">
        <f t="shared" si="7"/>
        <v>14</v>
      </c>
      <c r="I42" s="11">
        <v>69.8</v>
      </c>
      <c r="J42" s="22">
        <f t="shared" si="8"/>
        <v>20.939999999999998</v>
      </c>
      <c r="K42" s="22">
        <v>194.95</v>
      </c>
      <c r="L42" s="22">
        <v>188.06</v>
      </c>
      <c r="M42" s="22">
        <v>191.95</v>
      </c>
      <c r="N42" s="22">
        <v>100</v>
      </c>
      <c r="O42" s="22">
        <v>95</v>
      </c>
      <c r="P42" s="22">
        <v>95</v>
      </c>
      <c r="Q42" s="22">
        <f t="shared" si="9"/>
        <v>290</v>
      </c>
      <c r="R42" s="26">
        <f t="shared" si="10"/>
        <v>96.66666666666667</v>
      </c>
      <c r="S42" s="26">
        <f t="shared" si="11"/>
        <v>14.5</v>
      </c>
      <c r="T42" s="22"/>
      <c r="U42" s="22"/>
      <c r="V42" s="22"/>
      <c r="W42" s="22"/>
      <c r="X42" s="22"/>
      <c r="Y42" s="22"/>
      <c r="Z42" s="22"/>
      <c r="AA42" s="22">
        <f t="shared" si="12"/>
        <v>64.13</v>
      </c>
    </row>
    <row r="43" spans="1:27" s="1" customFormat="1" ht="23.25" customHeight="1">
      <c r="A43" s="8">
        <v>40</v>
      </c>
      <c r="B43" s="8" t="s">
        <v>126</v>
      </c>
      <c r="C43" s="9">
        <v>2016049</v>
      </c>
      <c r="D43" s="10" t="s">
        <v>57</v>
      </c>
      <c r="E43" s="11"/>
      <c r="F43" s="11">
        <v>14.09</v>
      </c>
      <c r="G43" s="12">
        <v>79</v>
      </c>
      <c r="H43" s="11">
        <f t="shared" si="7"/>
        <v>15.8</v>
      </c>
      <c r="I43" s="11">
        <v>65.6</v>
      </c>
      <c r="J43" s="22">
        <f t="shared" si="8"/>
        <v>19.679999999999996</v>
      </c>
      <c r="K43" s="22">
        <v>194.69</v>
      </c>
      <c r="L43" s="22">
        <v>180.83</v>
      </c>
      <c r="M43" s="22">
        <v>188.65</v>
      </c>
      <c r="N43" s="22">
        <v>100</v>
      </c>
      <c r="O43" s="22">
        <v>95</v>
      </c>
      <c r="P43" s="22">
        <v>95</v>
      </c>
      <c r="Q43" s="22">
        <f t="shared" si="9"/>
        <v>290</v>
      </c>
      <c r="R43" s="26">
        <f t="shared" si="10"/>
        <v>96.66666666666667</v>
      </c>
      <c r="S43" s="26">
        <f t="shared" si="11"/>
        <v>14.5</v>
      </c>
      <c r="T43" s="22"/>
      <c r="U43" s="22"/>
      <c r="V43" s="22"/>
      <c r="W43" s="22"/>
      <c r="X43" s="22"/>
      <c r="Y43" s="22"/>
      <c r="Z43" s="22"/>
      <c r="AA43" s="22">
        <f t="shared" si="12"/>
        <v>64.07</v>
      </c>
    </row>
    <row r="44" spans="1:27" s="1" customFormat="1" ht="23.25" customHeight="1">
      <c r="A44" s="8">
        <v>41</v>
      </c>
      <c r="B44" s="8" t="s">
        <v>127</v>
      </c>
      <c r="C44" s="9">
        <v>2016063</v>
      </c>
      <c r="D44" s="10" t="s">
        <v>46</v>
      </c>
      <c r="E44" s="11"/>
      <c r="F44" s="11">
        <v>14.26</v>
      </c>
      <c r="G44" s="12">
        <v>75</v>
      </c>
      <c r="H44" s="11">
        <f t="shared" si="7"/>
        <v>15</v>
      </c>
      <c r="I44" s="11">
        <v>67.6</v>
      </c>
      <c r="J44" s="22">
        <f t="shared" si="8"/>
        <v>20.279999999999998</v>
      </c>
      <c r="K44" s="22">
        <v>189.99</v>
      </c>
      <c r="L44" s="22">
        <v>180.6</v>
      </c>
      <c r="M44" s="22">
        <v>189.52</v>
      </c>
      <c r="N44" s="22">
        <v>95</v>
      </c>
      <c r="O44" s="22">
        <v>95</v>
      </c>
      <c r="P44" s="22">
        <v>100</v>
      </c>
      <c r="Q44" s="22">
        <f t="shared" si="9"/>
        <v>290</v>
      </c>
      <c r="R44" s="26">
        <f t="shared" si="10"/>
        <v>96.66666666666667</v>
      </c>
      <c r="S44" s="26">
        <f t="shared" si="11"/>
        <v>14.5</v>
      </c>
      <c r="T44" s="22"/>
      <c r="U44" s="22"/>
      <c r="V44" s="22"/>
      <c r="W44" s="22"/>
      <c r="X44" s="22"/>
      <c r="Y44" s="22"/>
      <c r="Z44" s="22"/>
      <c r="AA44" s="22">
        <f t="shared" si="12"/>
        <v>64.03999999999999</v>
      </c>
    </row>
    <row r="45" spans="1:27" s="1" customFormat="1" ht="23.25" customHeight="1">
      <c r="A45" s="8">
        <v>42</v>
      </c>
      <c r="B45" s="8" t="s">
        <v>128</v>
      </c>
      <c r="C45" s="9">
        <v>2016014</v>
      </c>
      <c r="D45" s="10" t="s">
        <v>42</v>
      </c>
      <c r="E45" s="11"/>
      <c r="F45" s="11">
        <v>14.27</v>
      </c>
      <c r="G45" s="12">
        <v>74</v>
      </c>
      <c r="H45" s="11">
        <f t="shared" si="7"/>
        <v>14.8</v>
      </c>
      <c r="I45" s="11">
        <v>68</v>
      </c>
      <c r="J45" s="22">
        <f t="shared" si="8"/>
        <v>20.4</v>
      </c>
      <c r="K45" s="22">
        <v>194.95</v>
      </c>
      <c r="L45" s="22">
        <v>188.06</v>
      </c>
      <c r="M45" s="22">
        <v>191.95</v>
      </c>
      <c r="N45" s="22">
        <v>100</v>
      </c>
      <c r="O45" s="22">
        <v>95</v>
      </c>
      <c r="P45" s="22">
        <v>95</v>
      </c>
      <c r="Q45" s="22">
        <f t="shared" si="9"/>
        <v>290</v>
      </c>
      <c r="R45" s="26">
        <f t="shared" si="10"/>
        <v>96.66666666666667</v>
      </c>
      <c r="S45" s="26">
        <f t="shared" si="11"/>
        <v>14.5</v>
      </c>
      <c r="T45" s="22"/>
      <c r="U45" s="22"/>
      <c r="V45" s="22"/>
      <c r="W45" s="22"/>
      <c r="X45" s="22"/>
      <c r="Y45" s="22"/>
      <c r="Z45" s="22"/>
      <c r="AA45" s="22">
        <f t="shared" si="12"/>
        <v>63.97</v>
      </c>
    </row>
    <row r="46" spans="1:27" s="1" customFormat="1" ht="23.25" customHeight="1">
      <c r="A46" s="8">
        <v>43</v>
      </c>
      <c r="B46" s="8" t="s">
        <v>129</v>
      </c>
      <c r="C46" s="9">
        <v>2016105</v>
      </c>
      <c r="D46" s="10" t="s">
        <v>36</v>
      </c>
      <c r="E46" s="11"/>
      <c r="F46" s="11">
        <v>14.92</v>
      </c>
      <c r="G46" s="12">
        <v>75</v>
      </c>
      <c r="H46" s="11">
        <f t="shared" si="7"/>
        <v>15</v>
      </c>
      <c r="I46" s="11">
        <v>67.8</v>
      </c>
      <c r="J46" s="22">
        <f t="shared" si="8"/>
        <v>20.34</v>
      </c>
      <c r="K46" s="22">
        <v>179.89</v>
      </c>
      <c r="L46" s="22">
        <v>174.66</v>
      </c>
      <c r="M46" s="22">
        <v>176.77</v>
      </c>
      <c r="N46" s="22">
        <v>90</v>
      </c>
      <c r="O46" s="22">
        <v>90</v>
      </c>
      <c r="P46" s="22">
        <v>90</v>
      </c>
      <c r="Q46" s="22">
        <f t="shared" si="9"/>
        <v>270</v>
      </c>
      <c r="R46" s="26">
        <f t="shared" si="10"/>
        <v>90</v>
      </c>
      <c r="S46" s="26">
        <f t="shared" si="11"/>
        <v>13.5</v>
      </c>
      <c r="T46" s="22"/>
      <c r="U46" s="22"/>
      <c r="V46" s="22"/>
      <c r="W46" s="22"/>
      <c r="X46" s="22"/>
      <c r="Y46" s="22"/>
      <c r="Z46" s="22"/>
      <c r="AA46" s="22">
        <f t="shared" si="12"/>
        <v>63.760000000000005</v>
      </c>
    </row>
    <row r="47" spans="1:27" s="1" customFormat="1" ht="23.25" customHeight="1">
      <c r="A47" s="8">
        <v>44</v>
      </c>
      <c r="B47" s="8" t="s">
        <v>130</v>
      </c>
      <c r="C47" s="9">
        <v>2016009</v>
      </c>
      <c r="D47" s="10" t="s">
        <v>34</v>
      </c>
      <c r="E47" s="11"/>
      <c r="F47" s="11">
        <v>14.89</v>
      </c>
      <c r="G47" s="12">
        <v>80</v>
      </c>
      <c r="H47" s="11">
        <f t="shared" si="7"/>
        <v>16</v>
      </c>
      <c r="I47" s="11">
        <v>65.8</v>
      </c>
      <c r="J47" s="22">
        <f t="shared" si="8"/>
        <v>19.74</v>
      </c>
      <c r="K47" s="22">
        <v>177.57</v>
      </c>
      <c r="L47" s="22">
        <v>165.89</v>
      </c>
      <c r="M47" s="22">
        <v>179.99</v>
      </c>
      <c r="N47" s="22">
        <v>85</v>
      </c>
      <c r="O47" s="22">
        <v>85</v>
      </c>
      <c r="P47" s="22">
        <v>90</v>
      </c>
      <c r="Q47" s="22">
        <f t="shared" si="9"/>
        <v>260</v>
      </c>
      <c r="R47" s="26">
        <f t="shared" si="10"/>
        <v>86.66666666666667</v>
      </c>
      <c r="S47" s="26">
        <f t="shared" si="11"/>
        <v>13</v>
      </c>
      <c r="T47" s="22"/>
      <c r="U47" s="22"/>
      <c r="V47" s="22"/>
      <c r="W47" s="22"/>
      <c r="X47" s="22"/>
      <c r="Y47" s="22"/>
      <c r="Z47" s="22"/>
      <c r="AA47" s="22">
        <f t="shared" si="12"/>
        <v>63.629999999999995</v>
      </c>
    </row>
    <row r="48" spans="1:27" s="1" customFormat="1" ht="23.25" customHeight="1">
      <c r="A48" s="8">
        <v>45</v>
      </c>
      <c r="B48" s="8" t="s">
        <v>131</v>
      </c>
      <c r="C48" s="9">
        <v>2016092</v>
      </c>
      <c r="D48" s="10" t="s">
        <v>52</v>
      </c>
      <c r="E48" s="11"/>
      <c r="F48" s="11">
        <v>14.88</v>
      </c>
      <c r="G48" s="32">
        <v>68</v>
      </c>
      <c r="H48" s="11">
        <f t="shared" si="7"/>
        <v>13.600000000000001</v>
      </c>
      <c r="I48" s="11">
        <v>68.6</v>
      </c>
      <c r="J48" s="22">
        <f t="shared" si="8"/>
        <v>20.58</v>
      </c>
      <c r="K48" s="22">
        <v>190.24</v>
      </c>
      <c r="L48" s="22">
        <v>184.89</v>
      </c>
      <c r="M48" s="22">
        <v>188.21</v>
      </c>
      <c r="N48" s="22">
        <v>95</v>
      </c>
      <c r="O48" s="22">
        <v>100</v>
      </c>
      <c r="P48" s="22">
        <v>95</v>
      </c>
      <c r="Q48" s="22">
        <f t="shared" si="9"/>
        <v>290</v>
      </c>
      <c r="R48" s="26">
        <f t="shared" si="10"/>
        <v>96.66666666666667</v>
      </c>
      <c r="S48" s="26">
        <f t="shared" si="11"/>
        <v>14.5</v>
      </c>
      <c r="T48" s="22"/>
      <c r="U48" s="22"/>
      <c r="V48" s="22"/>
      <c r="W48" s="22"/>
      <c r="X48" s="22"/>
      <c r="Y48" s="22"/>
      <c r="Z48" s="22"/>
      <c r="AA48" s="22">
        <f t="shared" si="12"/>
        <v>63.56</v>
      </c>
    </row>
    <row r="49" spans="1:27" s="1" customFormat="1" ht="23.25" customHeight="1">
      <c r="A49" s="8">
        <v>46</v>
      </c>
      <c r="B49" s="8" t="s">
        <v>132</v>
      </c>
      <c r="C49" s="9">
        <v>2016065</v>
      </c>
      <c r="D49" s="10" t="s">
        <v>61</v>
      </c>
      <c r="E49" s="11"/>
      <c r="F49" s="11">
        <v>14.12</v>
      </c>
      <c r="G49" s="12">
        <v>70</v>
      </c>
      <c r="H49" s="11">
        <f t="shared" si="7"/>
        <v>14</v>
      </c>
      <c r="I49" s="11">
        <v>68.6</v>
      </c>
      <c r="J49" s="22">
        <f t="shared" si="8"/>
        <v>20.58</v>
      </c>
      <c r="K49" s="22">
        <v>193.12</v>
      </c>
      <c r="L49" s="22">
        <v>184.82</v>
      </c>
      <c r="M49" s="22">
        <v>190.26</v>
      </c>
      <c r="N49" s="22">
        <v>95</v>
      </c>
      <c r="O49" s="22">
        <v>100</v>
      </c>
      <c r="P49" s="22">
        <v>100</v>
      </c>
      <c r="Q49" s="22">
        <f t="shared" si="9"/>
        <v>295</v>
      </c>
      <c r="R49" s="26">
        <f t="shared" si="10"/>
        <v>98.33333333333333</v>
      </c>
      <c r="S49" s="26">
        <f t="shared" si="11"/>
        <v>14.749999999999998</v>
      </c>
      <c r="T49" s="22"/>
      <c r="U49" s="22"/>
      <c r="V49" s="22"/>
      <c r="W49" s="22"/>
      <c r="X49" s="22"/>
      <c r="Y49" s="22"/>
      <c r="Z49" s="22"/>
      <c r="AA49" s="22">
        <f t="shared" si="12"/>
        <v>63.449999999999996</v>
      </c>
    </row>
    <row r="50" spans="1:27" s="1" customFormat="1" ht="23.25" customHeight="1">
      <c r="A50" s="8">
        <v>47</v>
      </c>
      <c r="B50" s="8" t="s">
        <v>134</v>
      </c>
      <c r="C50" s="9">
        <v>2016005</v>
      </c>
      <c r="D50" s="10" t="s">
        <v>59</v>
      </c>
      <c r="E50" s="11"/>
      <c r="F50" s="11">
        <v>14.45</v>
      </c>
      <c r="G50" s="12">
        <v>70</v>
      </c>
      <c r="H50" s="11">
        <f t="shared" si="7"/>
        <v>14</v>
      </c>
      <c r="I50" s="11">
        <v>70.2</v>
      </c>
      <c r="J50" s="22">
        <f t="shared" si="8"/>
        <v>21.06</v>
      </c>
      <c r="K50" s="22">
        <v>182.7</v>
      </c>
      <c r="L50" s="22">
        <v>177.66</v>
      </c>
      <c r="M50" s="22">
        <v>187.4</v>
      </c>
      <c r="N50" s="22">
        <v>90</v>
      </c>
      <c r="O50" s="22">
        <v>90</v>
      </c>
      <c r="P50" s="22">
        <v>95</v>
      </c>
      <c r="Q50" s="22">
        <f t="shared" si="9"/>
        <v>275</v>
      </c>
      <c r="R50" s="26">
        <f t="shared" si="10"/>
        <v>91.66666666666667</v>
      </c>
      <c r="S50" s="26">
        <f t="shared" si="11"/>
        <v>13.75</v>
      </c>
      <c r="T50" s="22"/>
      <c r="U50" s="22"/>
      <c r="V50" s="22"/>
      <c r="W50" s="22"/>
      <c r="X50" s="22"/>
      <c r="Y50" s="22"/>
      <c r="Z50" s="22"/>
      <c r="AA50" s="22">
        <f t="shared" si="12"/>
        <v>63.26</v>
      </c>
    </row>
    <row r="51" spans="1:27" s="1" customFormat="1" ht="23.25" customHeight="1">
      <c r="A51" s="8">
        <v>48</v>
      </c>
      <c r="B51" s="8" t="s">
        <v>135</v>
      </c>
      <c r="C51" s="9">
        <v>2016087</v>
      </c>
      <c r="D51" s="10" t="s">
        <v>69</v>
      </c>
      <c r="E51" s="11"/>
      <c r="F51" s="11">
        <v>14.37</v>
      </c>
      <c r="G51" s="12">
        <v>75</v>
      </c>
      <c r="H51" s="11">
        <f t="shared" si="7"/>
        <v>15</v>
      </c>
      <c r="I51" s="11">
        <v>70.2</v>
      </c>
      <c r="J51" s="22">
        <f t="shared" si="8"/>
        <v>21.06</v>
      </c>
      <c r="K51" s="22"/>
      <c r="L51" s="22"/>
      <c r="M51" s="22">
        <v>88.81</v>
      </c>
      <c r="N51" s="22"/>
      <c r="O51" s="22"/>
      <c r="P51" s="22">
        <v>85</v>
      </c>
      <c r="Q51" s="22">
        <f t="shared" si="9"/>
        <v>85</v>
      </c>
      <c r="R51" s="26">
        <f>Q51/1</f>
        <v>85</v>
      </c>
      <c r="S51" s="26">
        <f t="shared" si="11"/>
        <v>12.75</v>
      </c>
      <c r="T51" s="22"/>
      <c r="U51" s="22"/>
      <c r="V51" s="22"/>
      <c r="W51" s="22"/>
      <c r="X51" s="22"/>
      <c r="Y51" s="22"/>
      <c r="Z51" s="22"/>
      <c r="AA51" s="22">
        <f t="shared" si="12"/>
        <v>63.17999999999999</v>
      </c>
    </row>
    <row r="52" spans="1:27" s="1" customFormat="1" ht="23.25" customHeight="1">
      <c r="A52" s="8">
        <v>49</v>
      </c>
      <c r="B52" s="8" t="s">
        <v>136</v>
      </c>
      <c r="C52" s="9">
        <v>2016099</v>
      </c>
      <c r="D52" s="10" t="s">
        <v>34</v>
      </c>
      <c r="E52" s="11"/>
      <c r="F52" s="11">
        <v>14.85</v>
      </c>
      <c r="G52" s="12">
        <v>72</v>
      </c>
      <c r="H52" s="11">
        <f t="shared" si="7"/>
        <v>14.4</v>
      </c>
      <c r="I52" s="11">
        <v>69</v>
      </c>
      <c r="J52" s="22">
        <f t="shared" si="8"/>
        <v>20.7</v>
      </c>
      <c r="K52" s="22">
        <v>177.57</v>
      </c>
      <c r="L52" s="22">
        <v>165.89</v>
      </c>
      <c r="M52" s="22">
        <v>179.99</v>
      </c>
      <c r="N52" s="22">
        <v>85</v>
      </c>
      <c r="O52" s="22">
        <v>85</v>
      </c>
      <c r="P52" s="22">
        <v>90</v>
      </c>
      <c r="Q52" s="22">
        <f t="shared" si="9"/>
        <v>260</v>
      </c>
      <c r="R52" s="26">
        <f>Q52/3</f>
        <v>86.66666666666667</v>
      </c>
      <c r="S52" s="26">
        <f t="shared" si="11"/>
        <v>13</v>
      </c>
      <c r="T52" s="22"/>
      <c r="U52" s="22"/>
      <c r="V52" s="22"/>
      <c r="W52" s="22"/>
      <c r="X52" s="22"/>
      <c r="Y52" s="22"/>
      <c r="Z52" s="22"/>
      <c r="AA52" s="22">
        <f t="shared" si="12"/>
        <v>62.95</v>
      </c>
    </row>
    <row r="53" spans="1:27" s="1" customFormat="1" ht="23.25" customHeight="1">
      <c r="A53" s="8">
        <v>50</v>
      </c>
      <c r="B53" s="8" t="s">
        <v>137</v>
      </c>
      <c r="C53" s="9">
        <v>2016053</v>
      </c>
      <c r="D53" s="10" t="s">
        <v>69</v>
      </c>
      <c r="E53" s="11"/>
      <c r="F53" s="11">
        <v>12.24</v>
      </c>
      <c r="G53" s="12">
        <v>87</v>
      </c>
      <c r="H53" s="11">
        <f t="shared" si="7"/>
        <v>17.400000000000002</v>
      </c>
      <c r="I53" s="11">
        <v>68.4</v>
      </c>
      <c r="J53" s="22">
        <f t="shared" si="8"/>
        <v>20.52</v>
      </c>
      <c r="K53" s="22"/>
      <c r="L53" s="22"/>
      <c r="M53" s="22">
        <v>88.81</v>
      </c>
      <c r="N53" s="22"/>
      <c r="O53" s="22"/>
      <c r="P53" s="22">
        <v>85</v>
      </c>
      <c r="Q53" s="22">
        <f t="shared" si="9"/>
        <v>85</v>
      </c>
      <c r="R53" s="26">
        <f>Q53/1</f>
        <v>85</v>
      </c>
      <c r="S53" s="26">
        <f t="shared" si="11"/>
        <v>12.75</v>
      </c>
      <c r="T53" s="22"/>
      <c r="U53" s="22"/>
      <c r="V53" s="22"/>
      <c r="W53" s="22"/>
      <c r="X53" s="22"/>
      <c r="Y53" s="22"/>
      <c r="Z53" s="22"/>
      <c r="AA53" s="22">
        <f t="shared" si="12"/>
        <v>62.91</v>
      </c>
    </row>
    <row r="54" spans="1:27" s="1" customFormat="1" ht="23.25" customHeight="1">
      <c r="A54" s="8">
        <v>51</v>
      </c>
      <c r="B54" s="8" t="s">
        <v>138</v>
      </c>
      <c r="C54" s="9">
        <v>2016106</v>
      </c>
      <c r="D54" s="10" t="s">
        <v>54</v>
      </c>
      <c r="E54" s="11"/>
      <c r="F54" s="11">
        <v>14.93</v>
      </c>
      <c r="G54" s="12">
        <v>60</v>
      </c>
      <c r="H54" s="11">
        <f t="shared" si="7"/>
        <v>12</v>
      </c>
      <c r="I54" s="11">
        <v>72.2</v>
      </c>
      <c r="J54" s="22">
        <f t="shared" si="8"/>
        <v>21.66</v>
      </c>
      <c r="K54" s="22">
        <v>188.11</v>
      </c>
      <c r="L54" s="22">
        <v>180.57</v>
      </c>
      <c r="M54" s="22">
        <v>186.55</v>
      </c>
      <c r="N54" s="22">
        <v>95</v>
      </c>
      <c r="O54" s="22">
        <v>95</v>
      </c>
      <c r="P54" s="22">
        <v>95</v>
      </c>
      <c r="Q54" s="22">
        <f t="shared" si="9"/>
        <v>285</v>
      </c>
      <c r="R54" s="26">
        <f aca="true" t="shared" si="13" ref="R54:R72">Q54/3</f>
        <v>95</v>
      </c>
      <c r="S54" s="26">
        <f t="shared" si="11"/>
        <v>14.25</v>
      </c>
      <c r="T54" s="22"/>
      <c r="U54" s="22"/>
      <c r="V54" s="22"/>
      <c r="W54" s="22"/>
      <c r="X54" s="22"/>
      <c r="Y54" s="22"/>
      <c r="Z54" s="22"/>
      <c r="AA54" s="22">
        <f t="shared" si="12"/>
        <v>62.84</v>
      </c>
    </row>
    <row r="55" spans="1:27" s="1" customFormat="1" ht="23.25" customHeight="1">
      <c r="A55" s="8">
        <v>52</v>
      </c>
      <c r="B55" s="8" t="s">
        <v>139</v>
      </c>
      <c r="C55" s="9">
        <v>2016101</v>
      </c>
      <c r="D55" s="10" t="s">
        <v>30</v>
      </c>
      <c r="E55" s="11"/>
      <c r="F55" s="11">
        <v>14.79</v>
      </c>
      <c r="G55" s="12">
        <v>64</v>
      </c>
      <c r="H55" s="11">
        <f t="shared" si="7"/>
        <v>12.8</v>
      </c>
      <c r="I55" s="11">
        <v>67</v>
      </c>
      <c r="J55" s="22">
        <f t="shared" si="8"/>
        <v>20.099999999999998</v>
      </c>
      <c r="K55" s="22">
        <v>193.41</v>
      </c>
      <c r="L55" s="22">
        <v>183.87</v>
      </c>
      <c r="M55" s="22">
        <v>190.72</v>
      </c>
      <c r="N55" s="22">
        <v>95</v>
      </c>
      <c r="O55" s="22">
        <v>100</v>
      </c>
      <c r="P55" s="22">
        <v>100</v>
      </c>
      <c r="Q55" s="22">
        <f t="shared" si="9"/>
        <v>295</v>
      </c>
      <c r="R55" s="26">
        <f t="shared" si="13"/>
        <v>98.33333333333333</v>
      </c>
      <c r="S55" s="26">
        <f t="shared" si="11"/>
        <v>14.749999999999998</v>
      </c>
      <c r="T55" s="22"/>
      <c r="U55" s="22"/>
      <c r="V55" s="22"/>
      <c r="W55" s="22"/>
      <c r="X55" s="22"/>
      <c r="Y55" s="22"/>
      <c r="Z55" s="22"/>
      <c r="AA55" s="22">
        <f t="shared" si="12"/>
        <v>62.44</v>
      </c>
    </row>
    <row r="56" spans="1:27" s="2" customFormat="1" ht="23.25" customHeight="1">
      <c r="A56" s="8">
        <v>53</v>
      </c>
      <c r="B56" s="8" t="s">
        <v>140</v>
      </c>
      <c r="C56" s="9">
        <v>2016059</v>
      </c>
      <c r="D56" s="10" t="s">
        <v>115</v>
      </c>
      <c r="E56" s="11"/>
      <c r="F56" s="11">
        <v>14.98</v>
      </c>
      <c r="G56" s="12">
        <v>71</v>
      </c>
      <c r="H56" s="11">
        <f t="shared" si="7"/>
        <v>14.200000000000001</v>
      </c>
      <c r="I56" s="11">
        <v>66.4</v>
      </c>
      <c r="J56" s="22">
        <f t="shared" si="8"/>
        <v>19.92</v>
      </c>
      <c r="K56" s="22">
        <v>174.46</v>
      </c>
      <c r="L56" s="22">
        <v>170.19</v>
      </c>
      <c r="M56" s="22">
        <v>173.34</v>
      </c>
      <c r="N56" s="22">
        <v>85</v>
      </c>
      <c r="O56" s="22">
        <v>85</v>
      </c>
      <c r="P56" s="22">
        <v>85</v>
      </c>
      <c r="Q56" s="22">
        <f t="shared" si="9"/>
        <v>255</v>
      </c>
      <c r="R56" s="26">
        <f t="shared" si="13"/>
        <v>85</v>
      </c>
      <c r="S56" s="26">
        <f t="shared" si="11"/>
        <v>12.75</v>
      </c>
      <c r="T56" s="22"/>
      <c r="U56" s="22"/>
      <c r="V56" s="22"/>
      <c r="W56" s="22"/>
      <c r="X56" s="22"/>
      <c r="Y56" s="22"/>
      <c r="Z56" s="22"/>
      <c r="AA56" s="22">
        <f t="shared" si="12"/>
        <v>61.85</v>
      </c>
    </row>
    <row r="57" spans="1:27" s="1" customFormat="1" ht="23.25" customHeight="1">
      <c r="A57" s="8">
        <v>54</v>
      </c>
      <c r="B57" s="8" t="s">
        <v>141</v>
      </c>
      <c r="C57" s="9">
        <v>2016026</v>
      </c>
      <c r="D57" s="10" t="s">
        <v>115</v>
      </c>
      <c r="E57" s="11"/>
      <c r="F57" s="11">
        <v>14.81</v>
      </c>
      <c r="G57" s="12">
        <v>70</v>
      </c>
      <c r="H57" s="11">
        <f t="shared" si="7"/>
        <v>14</v>
      </c>
      <c r="I57" s="11">
        <v>67.2</v>
      </c>
      <c r="J57" s="22">
        <f t="shared" si="8"/>
        <v>20.16</v>
      </c>
      <c r="K57" s="22">
        <v>174.46</v>
      </c>
      <c r="L57" s="22">
        <v>170.19</v>
      </c>
      <c r="M57" s="22">
        <v>173.34</v>
      </c>
      <c r="N57" s="22">
        <v>85</v>
      </c>
      <c r="O57" s="22">
        <v>85</v>
      </c>
      <c r="P57" s="22">
        <v>85</v>
      </c>
      <c r="Q57" s="22">
        <f t="shared" si="9"/>
        <v>255</v>
      </c>
      <c r="R57" s="26">
        <f t="shared" si="13"/>
        <v>85</v>
      </c>
      <c r="S57" s="26">
        <f t="shared" si="11"/>
        <v>12.75</v>
      </c>
      <c r="T57" s="22"/>
      <c r="U57" s="22"/>
      <c r="V57" s="22"/>
      <c r="W57" s="22"/>
      <c r="X57" s="22"/>
      <c r="Y57" s="22"/>
      <c r="Z57" s="22"/>
      <c r="AA57" s="22">
        <f t="shared" si="12"/>
        <v>61.72</v>
      </c>
    </row>
    <row r="58" spans="1:27" s="1" customFormat="1" ht="23.25" customHeight="1">
      <c r="A58" s="8">
        <v>55</v>
      </c>
      <c r="B58" s="8" t="s">
        <v>142</v>
      </c>
      <c r="C58" s="9">
        <v>2016003</v>
      </c>
      <c r="D58" s="10" t="s">
        <v>36</v>
      </c>
      <c r="E58" s="11"/>
      <c r="F58" s="11">
        <v>15</v>
      </c>
      <c r="G58" s="12">
        <v>60</v>
      </c>
      <c r="H58" s="11">
        <f t="shared" si="7"/>
        <v>12</v>
      </c>
      <c r="I58" s="11">
        <v>69</v>
      </c>
      <c r="J58" s="22">
        <f t="shared" si="8"/>
        <v>20.7</v>
      </c>
      <c r="K58" s="22">
        <v>179.89</v>
      </c>
      <c r="L58" s="22">
        <v>174.66</v>
      </c>
      <c r="M58" s="22">
        <v>176.77</v>
      </c>
      <c r="N58" s="22">
        <v>90</v>
      </c>
      <c r="O58" s="22">
        <v>90</v>
      </c>
      <c r="P58" s="22">
        <v>90</v>
      </c>
      <c r="Q58" s="22">
        <f t="shared" si="9"/>
        <v>270</v>
      </c>
      <c r="R58" s="26">
        <f t="shared" si="13"/>
        <v>90</v>
      </c>
      <c r="S58" s="26">
        <f t="shared" si="11"/>
        <v>13.5</v>
      </c>
      <c r="T58" s="22"/>
      <c r="U58" s="22"/>
      <c r="V58" s="22"/>
      <c r="W58" s="22"/>
      <c r="X58" s="22"/>
      <c r="Y58" s="22"/>
      <c r="Z58" s="22"/>
      <c r="AA58" s="22">
        <f t="shared" si="12"/>
        <v>61.2</v>
      </c>
    </row>
    <row r="59" spans="1:27" s="4" customFormat="1" ht="23.25" customHeight="1">
      <c r="A59" s="8">
        <v>56</v>
      </c>
      <c r="B59" s="8" t="s">
        <v>143</v>
      </c>
      <c r="C59" s="9">
        <v>2016047</v>
      </c>
      <c r="D59" s="10" t="s">
        <v>115</v>
      </c>
      <c r="E59" s="11"/>
      <c r="F59" s="11">
        <v>14.98</v>
      </c>
      <c r="G59" s="12">
        <v>65</v>
      </c>
      <c r="H59" s="11">
        <f t="shared" si="7"/>
        <v>13</v>
      </c>
      <c r="I59" s="11">
        <v>65.2</v>
      </c>
      <c r="J59" s="22">
        <f t="shared" si="8"/>
        <v>19.56</v>
      </c>
      <c r="K59" s="22">
        <v>174.46</v>
      </c>
      <c r="L59" s="22">
        <v>170.19</v>
      </c>
      <c r="M59" s="22">
        <v>173.34</v>
      </c>
      <c r="N59" s="22">
        <v>85</v>
      </c>
      <c r="O59" s="22">
        <v>85</v>
      </c>
      <c r="P59" s="22">
        <v>85</v>
      </c>
      <c r="Q59" s="22">
        <f t="shared" si="9"/>
        <v>255</v>
      </c>
      <c r="R59" s="26">
        <f t="shared" si="13"/>
        <v>85</v>
      </c>
      <c r="S59" s="26">
        <f t="shared" si="11"/>
        <v>12.75</v>
      </c>
      <c r="T59" s="22"/>
      <c r="U59" s="22"/>
      <c r="V59" s="22"/>
      <c r="W59" s="22"/>
      <c r="X59" s="22"/>
      <c r="Y59" s="22"/>
      <c r="Z59" s="22"/>
      <c r="AA59" s="22">
        <f t="shared" si="12"/>
        <v>60.29</v>
      </c>
    </row>
    <row r="60" spans="1:27" s="2" customFormat="1" ht="23.25" customHeight="1">
      <c r="A60" s="8">
        <v>57</v>
      </c>
      <c r="B60" s="8" t="s">
        <v>144</v>
      </c>
      <c r="C60" s="9">
        <v>2016001</v>
      </c>
      <c r="D60" s="10" t="s">
        <v>61</v>
      </c>
      <c r="E60" s="22"/>
      <c r="F60" s="22"/>
      <c r="G60" s="12">
        <v>78</v>
      </c>
      <c r="H60" s="22">
        <f t="shared" si="7"/>
        <v>15.600000000000001</v>
      </c>
      <c r="I60" s="22">
        <v>72.4</v>
      </c>
      <c r="J60" s="22">
        <f t="shared" si="8"/>
        <v>21.720000000000002</v>
      </c>
      <c r="K60" s="22">
        <v>193.12</v>
      </c>
      <c r="L60" s="22">
        <v>184.82</v>
      </c>
      <c r="M60" s="22">
        <v>190.26</v>
      </c>
      <c r="N60" s="22">
        <v>95</v>
      </c>
      <c r="O60" s="22">
        <v>100</v>
      </c>
      <c r="P60" s="22">
        <v>100</v>
      </c>
      <c r="Q60" s="22">
        <f t="shared" si="9"/>
        <v>295</v>
      </c>
      <c r="R60" s="28">
        <f t="shared" si="13"/>
        <v>98.33333333333333</v>
      </c>
      <c r="S60" s="28">
        <f t="shared" si="11"/>
        <v>14.749999999999998</v>
      </c>
      <c r="T60" s="22"/>
      <c r="U60" s="22"/>
      <c r="V60" s="22"/>
      <c r="W60" s="22"/>
      <c r="X60" s="22"/>
      <c r="Y60" s="22"/>
      <c r="Z60" s="22"/>
      <c r="AA60" s="22">
        <f t="shared" si="12"/>
        <v>52.07000000000001</v>
      </c>
    </row>
    <row r="61" spans="1:27" s="1" customFormat="1" ht="23.25" customHeight="1">
      <c r="A61" s="8">
        <v>58</v>
      </c>
      <c r="B61" s="8" t="s">
        <v>145</v>
      </c>
      <c r="C61" s="9">
        <v>2016094</v>
      </c>
      <c r="D61" s="10" t="s">
        <v>67</v>
      </c>
      <c r="E61" s="11"/>
      <c r="F61" s="11">
        <v>14.97</v>
      </c>
      <c r="G61" s="12">
        <v>80</v>
      </c>
      <c r="H61" s="11">
        <f t="shared" si="7"/>
        <v>16</v>
      </c>
      <c r="I61" s="11">
        <v>0</v>
      </c>
      <c r="J61" s="22">
        <f t="shared" si="8"/>
        <v>0</v>
      </c>
      <c r="K61" s="22">
        <v>185.87</v>
      </c>
      <c r="L61" s="22">
        <v>173.31</v>
      </c>
      <c r="M61" s="22">
        <v>176.07</v>
      </c>
      <c r="N61" s="22">
        <v>90</v>
      </c>
      <c r="O61" s="22">
        <v>85</v>
      </c>
      <c r="P61" s="22">
        <v>90</v>
      </c>
      <c r="Q61" s="22">
        <f t="shared" si="9"/>
        <v>265</v>
      </c>
      <c r="R61" s="26">
        <f t="shared" si="13"/>
        <v>88.33333333333333</v>
      </c>
      <c r="S61" s="26">
        <f t="shared" si="11"/>
        <v>13.249999999999998</v>
      </c>
      <c r="T61" s="22"/>
      <c r="U61" s="22"/>
      <c r="V61" s="22"/>
      <c r="W61" s="22"/>
      <c r="X61" s="22"/>
      <c r="Y61" s="22"/>
      <c r="Z61" s="22"/>
      <c r="AA61" s="22">
        <f t="shared" si="12"/>
        <v>44.22</v>
      </c>
    </row>
    <row r="62" spans="1:27" s="1" customFormat="1" ht="23.25" customHeight="1">
      <c r="A62" s="8">
        <v>59</v>
      </c>
      <c r="B62" s="8" t="s">
        <v>146</v>
      </c>
      <c r="C62" s="9">
        <v>2016042</v>
      </c>
      <c r="D62" s="10" t="s">
        <v>67</v>
      </c>
      <c r="E62" s="11"/>
      <c r="F62" s="11">
        <v>14.97</v>
      </c>
      <c r="G62" s="12">
        <v>77</v>
      </c>
      <c r="H62" s="11">
        <f t="shared" si="7"/>
        <v>15.4</v>
      </c>
      <c r="I62" s="11">
        <v>0</v>
      </c>
      <c r="J62" s="22">
        <f t="shared" si="8"/>
        <v>0</v>
      </c>
      <c r="K62" s="22">
        <v>185.87</v>
      </c>
      <c r="L62" s="22">
        <v>173.31</v>
      </c>
      <c r="M62" s="22">
        <v>176.07</v>
      </c>
      <c r="N62" s="22">
        <v>90</v>
      </c>
      <c r="O62" s="22">
        <v>85</v>
      </c>
      <c r="P62" s="22">
        <v>90</v>
      </c>
      <c r="Q62" s="22">
        <f t="shared" si="9"/>
        <v>265</v>
      </c>
      <c r="R62" s="26">
        <f t="shared" si="13"/>
        <v>88.33333333333333</v>
      </c>
      <c r="S62" s="26">
        <f t="shared" si="11"/>
        <v>13.249999999999998</v>
      </c>
      <c r="T62" s="22"/>
      <c r="U62" s="22"/>
      <c r="V62" s="22"/>
      <c r="W62" s="22"/>
      <c r="X62" s="22"/>
      <c r="Y62" s="22"/>
      <c r="Z62" s="22"/>
      <c r="AA62" s="22">
        <f t="shared" si="12"/>
        <v>43.62</v>
      </c>
    </row>
    <row r="63" spans="1:27" s="1" customFormat="1" ht="23.25" customHeight="1">
      <c r="A63" s="8">
        <v>60</v>
      </c>
      <c r="B63" s="8" t="s">
        <v>147</v>
      </c>
      <c r="C63" s="9">
        <v>2016054</v>
      </c>
      <c r="D63" s="10" t="s">
        <v>52</v>
      </c>
      <c r="E63" s="11"/>
      <c r="F63" s="11">
        <v>14.71</v>
      </c>
      <c r="G63" s="12">
        <v>67</v>
      </c>
      <c r="H63" s="11">
        <f t="shared" si="7"/>
        <v>13.4</v>
      </c>
      <c r="I63" s="11">
        <v>0</v>
      </c>
      <c r="J63" s="22">
        <f t="shared" si="8"/>
        <v>0</v>
      </c>
      <c r="K63" s="22">
        <v>190.24</v>
      </c>
      <c r="L63" s="22">
        <v>184.89</v>
      </c>
      <c r="M63" s="22">
        <v>188.21</v>
      </c>
      <c r="N63" s="22">
        <v>95</v>
      </c>
      <c r="O63" s="22">
        <v>100</v>
      </c>
      <c r="P63" s="22">
        <v>95</v>
      </c>
      <c r="Q63" s="22">
        <f t="shared" si="9"/>
        <v>290</v>
      </c>
      <c r="R63" s="26">
        <f t="shared" si="13"/>
        <v>96.66666666666667</v>
      </c>
      <c r="S63" s="26">
        <f t="shared" si="11"/>
        <v>14.5</v>
      </c>
      <c r="T63" s="22"/>
      <c r="U63" s="22"/>
      <c r="V63" s="22"/>
      <c r="W63" s="22"/>
      <c r="X63" s="22"/>
      <c r="Y63" s="22"/>
      <c r="Z63" s="22"/>
      <c r="AA63" s="22">
        <f t="shared" si="12"/>
        <v>42.61</v>
      </c>
    </row>
    <row r="64" spans="1:27" s="1" customFormat="1" ht="23.25" customHeight="1">
      <c r="A64" s="8">
        <v>61</v>
      </c>
      <c r="B64" s="8" t="s">
        <v>148</v>
      </c>
      <c r="C64" s="9">
        <v>2016028</v>
      </c>
      <c r="D64" s="10" t="s">
        <v>71</v>
      </c>
      <c r="E64" s="11"/>
      <c r="F64" s="11">
        <v>14.6</v>
      </c>
      <c r="G64" s="12">
        <v>45</v>
      </c>
      <c r="H64" s="11">
        <f t="shared" si="7"/>
        <v>9</v>
      </c>
      <c r="I64" s="11"/>
      <c r="J64" s="22">
        <f t="shared" si="8"/>
        <v>0</v>
      </c>
      <c r="K64" s="22">
        <v>183.25</v>
      </c>
      <c r="L64" s="22">
        <v>174.76</v>
      </c>
      <c r="M64" s="22">
        <v>175.8</v>
      </c>
      <c r="N64" s="22">
        <v>90</v>
      </c>
      <c r="O64" s="22">
        <v>90</v>
      </c>
      <c r="P64" s="22">
        <v>90</v>
      </c>
      <c r="Q64" s="22">
        <f t="shared" si="9"/>
        <v>270</v>
      </c>
      <c r="R64" s="26">
        <f t="shared" si="13"/>
        <v>90</v>
      </c>
      <c r="S64" s="26">
        <f t="shared" si="11"/>
        <v>13.5</v>
      </c>
      <c r="T64" s="22"/>
      <c r="U64" s="22"/>
      <c r="V64" s="22"/>
      <c r="W64" s="22"/>
      <c r="X64" s="22"/>
      <c r="Y64" s="22"/>
      <c r="Z64" s="22"/>
      <c r="AA64" s="22">
        <f t="shared" si="12"/>
        <v>37.1</v>
      </c>
    </row>
    <row r="65" spans="1:27" s="1" customFormat="1" ht="23.25" customHeight="1">
      <c r="A65" s="8">
        <v>62</v>
      </c>
      <c r="B65" s="8" t="s">
        <v>156</v>
      </c>
      <c r="C65" s="9">
        <v>2016041</v>
      </c>
      <c r="D65" s="10" t="s">
        <v>38</v>
      </c>
      <c r="E65" s="11"/>
      <c r="F65" s="11">
        <v>14.95</v>
      </c>
      <c r="G65" s="22"/>
      <c r="H65" s="11">
        <f t="shared" si="7"/>
        <v>0</v>
      </c>
      <c r="I65" s="11"/>
      <c r="J65" s="22">
        <f t="shared" si="8"/>
        <v>0</v>
      </c>
      <c r="K65" s="22">
        <v>196.54</v>
      </c>
      <c r="L65" s="22">
        <v>188.06</v>
      </c>
      <c r="M65" s="22">
        <v>191.95</v>
      </c>
      <c r="N65" s="22">
        <v>100</v>
      </c>
      <c r="O65" s="22">
        <v>100</v>
      </c>
      <c r="P65" s="22">
        <v>100</v>
      </c>
      <c r="Q65" s="22">
        <f t="shared" si="9"/>
        <v>300</v>
      </c>
      <c r="R65" s="26">
        <f t="shared" si="13"/>
        <v>100</v>
      </c>
      <c r="S65" s="26">
        <f t="shared" si="11"/>
        <v>15</v>
      </c>
      <c r="T65" s="22"/>
      <c r="U65" s="22"/>
      <c r="V65" s="22"/>
      <c r="W65" s="22"/>
      <c r="X65" s="22"/>
      <c r="Y65" s="22"/>
      <c r="Z65" s="22"/>
      <c r="AA65" s="22">
        <f t="shared" si="12"/>
        <v>29.95</v>
      </c>
    </row>
    <row r="66" spans="1:27" s="1" customFormat="1" ht="23.25" customHeight="1">
      <c r="A66" s="8">
        <v>63</v>
      </c>
      <c r="B66" s="8" t="s">
        <v>149</v>
      </c>
      <c r="C66" s="9">
        <v>2016071</v>
      </c>
      <c r="D66" s="10" t="s">
        <v>40</v>
      </c>
      <c r="E66" s="11"/>
      <c r="F66" s="11">
        <v>14.53</v>
      </c>
      <c r="G66" s="22"/>
      <c r="H66" s="11">
        <f t="shared" si="7"/>
        <v>0</v>
      </c>
      <c r="I66" s="11"/>
      <c r="J66" s="22">
        <f t="shared" si="8"/>
        <v>0</v>
      </c>
      <c r="K66" s="22">
        <v>205.14</v>
      </c>
      <c r="L66" s="22">
        <v>1991.06</v>
      </c>
      <c r="M66" s="22">
        <v>196.13</v>
      </c>
      <c r="N66" s="22">
        <v>100</v>
      </c>
      <c r="O66" s="22">
        <v>100</v>
      </c>
      <c r="P66" s="22">
        <v>100</v>
      </c>
      <c r="Q66" s="22">
        <f t="shared" si="9"/>
        <v>300</v>
      </c>
      <c r="R66" s="26">
        <f t="shared" si="13"/>
        <v>100</v>
      </c>
      <c r="S66" s="26">
        <f t="shared" si="11"/>
        <v>15</v>
      </c>
      <c r="T66" s="22"/>
      <c r="U66" s="22"/>
      <c r="V66" s="22"/>
      <c r="W66" s="22"/>
      <c r="X66" s="22"/>
      <c r="Y66" s="22"/>
      <c r="Z66" s="22"/>
      <c r="AA66" s="22">
        <f t="shared" si="12"/>
        <v>29.53</v>
      </c>
    </row>
    <row r="67" spans="1:27" s="1" customFormat="1" ht="23.25" customHeight="1">
      <c r="A67" s="8">
        <v>64</v>
      </c>
      <c r="B67" s="8" t="s">
        <v>150</v>
      </c>
      <c r="C67" s="9">
        <v>2016057</v>
      </c>
      <c r="D67" s="10" t="s">
        <v>52</v>
      </c>
      <c r="E67" s="11"/>
      <c r="F67" s="11">
        <v>14.96</v>
      </c>
      <c r="G67" s="22"/>
      <c r="H67" s="11">
        <f t="shared" si="7"/>
        <v>0</v>
      </c>
      <c r="I67" s="11"/>
      <c r="J67" s="22">
        <f t="shared" si="8"/>
        <v>0</v>
      </c>
      <c r="K67" s="22">
        <v>190.24</v>
      </c>
      <c r="L67" s="22">
        <v>184.89</v>
      </c>
      <c r="M67" s="22">
        <v>188.21</v>
      </c>
      <c r="N67" s="22">
        <v>95</v>
      </c>
      <c r="O67" s="22">
        <v>100</v>
      </c>
      <c r="P67" s="22">
        <v>95</v>
      </c>
      <c r="Q67" s="22">
        <f t="shared" si="9"/>
        <v>290</v>
      </c>
      <c r="R67" s="26">
        <f t="shared" si="13"/>
        <v>96.66666666666667</v>
      </c>
      <c r="S67" s="26">
        <f t="shared" si="11"/>
        <v>14.5</v>
      </c>
      <c r="T67" s="22"/>
      <c r="U67" s="22"/>
      <c r="V67" s="22"/>
      <c r="W67" s="22"/>
      <c r="X67" s="22"/>
      <c r="Y67" s="22"/>
      <c r="Z67" s="22"/>
      <c r="AA67" s="22">
        <f t="shared" si="12"/>
        <v>29.46</v>
      </c>
    </row>
    <row r="68" spans="1:27" s="1" customFormat="1" ht="23.25" customHeight="1">
      <c r="A68" s="8">
        <v>65</v>
      </c>
      <c r="B68" s="8" t="s">
        <v>151</v>
      </c>
      <c r="C68" s="9">
        <v>2016070</v>
      </c>
      <c r="D68" s="10" t="s">
        <v>36</v>
      </c>
      <c r="E68" s="11"/>
      <c r="F68" s="11">
        <v>15</v>
      </c>
      <c r="G68" s="22"/>
      <c r="H68" s="11">
        <f>G68*0.2</f>
        <v>0</v>
      </c>
      <c r="I68" s="11"/>
      <c r="J68" s="22">
        <f>I68*0.3</f>
        <v>0</v>
      </c>
      <c r="K68" s="22">
        <v>179.89</v>
      </c>
      <c r="L68" s="22">
        <v>174.66</v>
      </c>
      <c r="M68" s="22">
        <v>176.77</v>
      </c>
      <c r="N68" s="22">
        <v>90</v>
      </c>
      <c r="O68" s="22">
        <v>90</v>
      </c>
      <c r="P68" s="22">
        <v>90</v>
      </c>
      <c r="Q68" s="22">
        <f>N68+O68+P68</f>
        <v>270</v>
      </c>
      <c r="R68" s="26">
        <f t="shared" si="13"/>
        <v>90</v>
      </c>
      <c r="S68" s="26">
        <f>R68*0.15</f>
        <v>13.5</v>
      </c>
      <c r="T68" s="22"/>
      <c r="U68" s="22"/>
      <c r="V68" s="22"/>
      <c r="W68" s="22"/>
      <c r="X68" s="22"/>
      <c r="Y68" s="22"/>
      <c r="Z68" s="22"/>
      <c r="AA68" s="22">
        <f t="shared" si="12"/>
        <v>28.5</v>
      </c>
    </row>
    <row r="69" spans="1:27" s="1" customFormat="1" ht="23.25" customHeight="1">
      <c r="A69" s="8">
        <v>66</v>
      </c>
      <c r="B69" s="8" t="s">
        <v>152</v>
      </c>
      <c r="C69" s="9">
        <v>2016034</v>
      </c>
      <c r="D69" s="10" t="s">
        <v>97</v>
      </c>
      <c r="E69" s="11"/>
      <c r="F69" s="11">
        <v>14.63</v>
      </c>
      <c r="G69" s="22"/>
      <c r="H69" s="11">
        <f>G69*0.2</f>
        <v>0</v>
      </c>
      <c r="I69" s="11"/>
      <c r="J69" s="22">
        <f>I69*0.3</f>
        <v>0</v>
      </c>
      <c r="K69" s="22">
        <v>187.17</v>
      </c>
      <c r="L69" s="22">
        <v>175.52</v>
      </c>
      <c r="M69" s="22">
        <v>181.7</v>
      </c>
      <c r="N69" s="22">
        <v>90</v>
      </c>
      <c r="O69" s="22">
        <v>90</v>
      </c>
      <c r="P69" s="22">
        <v>90</v>
      </c>
      <c r="Q69" s="22">
        <f>N69+O69+P69</f>
        <v>270</v>
      </c>
      <c r="R69" s="26">
        <f t="shared" si="13"/>
        <v>90</v>
      </c>
      <c r="S69" s="26">
        <f>R69*0.15</f>
        <v>13.5</v>
      </c>
      <c r="T69" s="22"/>
      <c r="U69" s="22"/>
      <c r="V69" s="22"/>
      <c r="W69" s="22"/>
      <c r="X69" s="22"/>
      <c r="Y69" s="22"/>
      <c r="Z69" s="22"/>
      <c r="AA69" s="22">
        <f t="shared" si="12"/>
        <v>28.130000000000003</v>
      </c>
    </row>
    <row r="70" spans="1:27" s="1" customFormat="1" ht="23.25" customHeight="1">
      <c r="A70" s="8">
        <v>67</v>
      </c>
      <c r="B70" s="8" t="s">
        <v>153</v>
      </c>
      <c r="C70" s="9">
        <v>2016102</v>
      </c>
      <c r="D70" s="10" t="s">
        <v>97</v>
      </c>
      <c r="E70" s="11"/>
      <c r="F70" s="11">
        <v>14.55</v>
      </c>
      <c r="G70" s="12"/>
      <c r="H70" s="11">
        <f>G70*0.2</f>
        <v>0</v>
      </c>
      <c r="I70" s="11">
        <v>0</v>
      </c>
      <c r="J70" s="22">
        <f>I70*0.3</f>
        <v>0</v>
      </c>
      <c r="K70" s="22">
        <v>187.17</v>
      </c>
      <c r="L70" s="22">
        <v>175.52</v>
      </c>
      <c r="M70" s="22">
        <v>181.7</v>
      </c>
      <c r="N70" s="22">
        <v>90</v>
      </c>
      <c r="O70" s="22">
        <v>90</v>
      </c>
      <c r="P70" s="22">
        <v>90</v>
      </c>
      <c r="Q70" s="22">
        <f>N70+O70+P70</f>
        <v>270</v>
      </c>
      <c r="R70" s="26">
        <f t="shared" si="13"/>
        <v>90</v>
      </c>
      <c r="S70" s="26">
        <f>R70*0.15</f>
        <v>13.5</v>
      </c>
      <c r="T70" s="22"/>
      <c r="U70" s="22"/>
      <c r="V70" s="22"/>
      <c r="W70" s="22"/>
      <c r="X70" s="22"/>
      <c r="Y70" s="22"/>
      <c r="Z70" s="22"/>
      <c r="AA70" s="22">
        <f t="shared" si="12"/>
        <v>28.05</v>
      </c>
    </row>
    <row r="71" spans="1:27" s="1" customFormat="1" ht="23.25" customHeight="1">
      <c r="A71" s="8">
        <v>68</v>
      </c>
      <c r="B71" s="33" t="s">
        <v>154</v>
      </c>
      <c r="C71" s="34">
        <v>2016096</v>
      </c>
      <c r="D71" s="35" t="s">
        <v>64</v>
      </c>
      <c r="E71" s="40"/>
      <c r="F71" s="40">
        <v>14.68</v>
      </c>
      <c r="G71" s="36"/>
      <c r="H71" s="40">
        <f>G71*0.2</f>
        <v>0</v>
      </c>
      <c r="I71" s="40">
        <v>0</v>
      </c>
      <c r="J71" s="40">
        <f>I71*0.3</f>
        <v>0</v>
      </c>
      <c r="K71" s="40">
        <v>173.14</v>
      </c>
      <c r="L71" s="40">
        <v>169.7</v>
      </c>
      <c r="M71" s="40">
        <v>172.35</v>
      </c>
      <c r="N71" s="40">
        <v>85</v>
      </c>
      <c r="O71" s="40">
        <v>85</v>
      </c>
      <c r="P71" s="40">
        <v>85</v>
      </c>
      <c r="Q71" s="40">
        <f>N71+O71+P71</f>
        <v>255</v>
      </c>
      <c r="R71" s="42">
        <f t="shared" si="13"/>
        <v>85</v>
      </c>
      <c r="S71" s="42">
        <f>R71*0.15</f>
        <v>12.75</v>
      </c>
      <c r="T71" s="40"/>
      <c r="U71" s="40"/>
      <c r="V71" s="40"/>
      <c r="W71" s="40"/>
      <c r="X71" s="40"/>
      <c r="Y71" s="40"/>
      <c r="Z71" s="40"/>
      <c r="AA71" s="40">
        <f t="shared" si="12"/>
        <v>27.43</v>
      </c>
    </row>
    <row r="72" spans="1:27" s="1" customFormat="1" ht="23.25" customHeight="1">
      <c r="A72" s="8">
        <v>69</v>
      </c>
      <c r="B72" s="8" t="s">
        <v>155</v>
      </c>
      <c r="C72" s="37">
        <v>2016082</v>
      </c>
      <c r="D72" s="10" t="s">
        <v>64</v>
      </c>
      <c r="E72" s="11"/>
      <c r="F72" s="11">
        <v>14.63</v>
      </c>
      <c r="G72" s="22"/>
      <c r="H72" s="11">
        <f>G72*0.2</f>
        <v>0</v>
      </c>
      <c r="I72" s="11">
        <v>0</v>
      </c>
      <c r="J72" s="22">
        <f>I72*0.3</f>
        <v>0</v>
      </c>
      <c r="K72" s="22">
        <v>173.14</v>
      </c>
      <c r="L72" s="22">
        <v>169.7</v>
      </c>
      <c r="M72" s="22">
        <v>172.35</v>
      </c>
      <c r="N72" s="22">
        <v>85</v>
      </c>
      <c r="O72" s="22">
        <v>85</v>
      </c>
      <c r="P72" s="22">
        <v>85</v>
      </c>
      <c r="Q72" s="22">
        <f>N72+O72+P72</f>
        <v>255</v>
      </c>
      <c r="R72" s="26">
        <f t="shared" si="13"/>
        <v>85</v>
      </c>
      <c r="S72" s="26">
        <f>R72*0.15</f>
        <v>12.75</v>
      </c>
      <c r="T72" s="22"/>
      <c r="U72" s="22"/>
      <c r="V72" s="22"/>
      <c r="W72" s="22"/>
      <c r="X72" s="22"/>
      <c r="Y72" s="22"/>
      <c r="Z72" s="22"/>
      <c r="AA72" s="22">
        <f t="shared" si="12"/>
        <v>27.380000000000003</v>
      </c>
    </row>
    <row r="73" spans="1:19" s="5" customFormat="1" ht="13.5">
      <c r="A73" s="38"/>
      <c r="B73" s="38"/>
      <c r="R73" s="43"/>
      <c r="S73" s="43"/>
    </row>
    <row r="74" spans="1:19" s="5" customFormat="1" ht="13.5">
      <c r="A74" s="38"/>
      <c r="B74" s="38"/>
      <c r="R74" s="43"/>
      <c r="S74" s="43"/>
    </row>
    <row r="75" spans="1:19" s="5" customFormat="1" ht="13.5">
      <c r="A75" s="38"/>
      <c r="B75" s="38"/>
      <c r="R75" s="43"/>
      <c r="S75" s="43"/>
    </row>
    <row r="76" spans="1:19" s="5" customFormat="1" ht="13.5">
      <c r="A76" s="38"/>
      <c r="B76" s="38"/>
      <c r="R76" s="43"/>
      <c r="S76" s="43"/>
    </row>
    <row r="77" spans="1:19" s="5" customFormat="1" ht="13.5">
      <c r="A77" s="38"/>
      <c r="B77" s="38"/>
      <c r="R77" s="43"/>
      <c r="S77" s="43"/>
    </row>
    <row r="78" spans="1:19" s="5" customFormat="1" ht="13.5">
      <c r="A78" s="38"/>
      <c r="B78" s="38"/>
      <c r="R78" s="43"/>
      <c r="S78" s="43"/>
    </row>
    <row r="79" spans="1:19" s="5" customFormat="1" ht="13.5">
      <c r="A79" s="38"/>
      <c r="B79" s="38"/>
      <c r="R79" s="43"/>
      <c r="S79" s="43"/>
    </row>
    <row r="80" spans="1:19" s="5" customFormat="1" ht="13.5">
      <c r="A80" s="38"/>
      <c r="B80" s="38"/>
      <c r="R80" s="43"/>
      <c r="S80" s="43"/>
    </row>
    <row r="81" spans="1:19" s="5" customFormat="1" ht="13.5">
      <c r="A81" s="38"/>
      <c r="B81" s="38"/>
      <c r="R81" s="43"/>
      <c r="S81" s="43"/>
    </row>
    <row r="82" spans="1:19" s="5" customFormat="1" ht="13.5">
      <c r="A82" s="38"/>
      <c r="B82" s="38"/>
      <c r="R82" s="43"/>
      <c r="S82" s="43"/>
    </row>
    <row r="83" spans="1:19" s="5" customFormat="1" ht="13.5">
      <c r="A83" s="38"/>
      <c r="B83" s="38"/>
      <c r="R83" s="43"/>
      <c r="S83" s="43"/>
    </row>
    <row r="84" spans="1:19" s="5" customFormat="1" ht="13.5">
      <c r="A84" s="38"/>
      <c r="B84" s="38"/>
      <c r="R84" s="43"/>
      <c r="S84" s="43"/>
    </row>
    <row r="85" spans="1:19" s="5" customFormat="1" ht="13.5">
      <c r="A85" s="38"/>
      <c r="B85" s="38"/>
      <c r="R85" s="43"/>
      <c r="S85" s="43"/>
    </row>
    <row r="86" spans="1:19" s="5" customFormat="1" ht="13.5">
      <c r="A86" s="38"/>
      <c r="B86" s="38"/>
      <c r="R86" s="43"/>
      <c r="S86" s="43"/>
    </row>
    <row r="87" spans="1:19" s="5" customFormat="1" ht="13.5">
      <c r="A87" s="38"/>
      <c r="B87" s="38"/>
      <c r="R87" s="43"/>
      <c r="S87" s="43"/>
    </row>
    <row r="88" spans="1:19" s="5" customFormat="1" ht="13.5">
      <c r="A88" s="38"/>
      <c r="B88" s="38"/>
      <c r="R88" s="43"/>
      <c r="S88" s="43"/>
    </row>
    <row r="89" spans="1:19" s="5" customFormat="1" ht="13.5">
      <c r="A89" s="38"/>
      <c r="B89" s="38"/>
      <c r="R89" s="43"/>
      <c r="S89" s="43"/>
    </row>
    <row r="90" spans="1:19" s="5" customFormat="1" ht="13.5">
      <c r="A90" s="38"/>
      <c r="B90" s="38"/>
      <c r="R90" s="43"/>
      <c r="S90" s="43"/>
    </row>
    <row r="91" spans="1:19" s="5" customFormat="1" ht="13.5">
      <c r="A91" s="38"/>
      <c r="B91" s="38"/>
      <c r="R91" s="43"/>
      <c r="S91" s="43"/>
    </row>
    <row r="92" spans="1:19" s="5" customFormat="1" ht="13.5">
      <c r="A92" s="38"/>
      <c r="B92" s="38"/>
      <c r="R92" s="43"/>
      <c r="S92" s="43"/>
    </row>
    <row r="93" spans="1:19" s="5" customFormat="1" ht="13.5">
      <c r="A93" s="38"/>
      <c r="B93" s="38"/>
      <c r="R93" s="43"/>
      <c r="S93" s="43"/>
    </row>
    <row r="94" spans="1:19" s="5" customFormat="1" ht="13.5">
      <c r="A94" s="38"/>
      <c r="B94" s="38"/>
      <c r="R94" s="43"/>
      <c r="S94" s="43"/>
    </row>
    <row r="95" spans="1:19" s="5" customFormat="1" ht="13.5">
      <c r="A95" s="38"/>
      <c r="B95" s="38"/>
      <c r="R95" s="43"/>
      <c r="S95" s="43"/>
    </row>
    <row r="96" spans="1:19" s="5" customFormat="1" ht="13.5">
      <c r="A96" s="38"/>
      <c r="B96" s="38"/>
      <c r="R96" s="43"/>
      <c r="S96" s="43"/>
    </row>
    <row r="97" spans="1:19" s="5" customFormat="1" ht="13.5">
      <c r="A97" s="38"/>
      <c r="B97" s="38"/>
      <c r="R97" s="43"/>
      <c r="S97" s="43"/>
    </row>
    <row r="98" spans="1:19" s="5" customFormat="1" ht="13.5">
      <c r="A98" s="38"/>
      <c r="B98" s="38"/>
      <c r="R98" s="43"/>
      <c r="S98" s="43"/>
    </row>
    <row r="99" spans="1:19" s="5" customFormat="1" ht="13.5">
      <c r="A99" s="38"/>
      <c r="B99" s="38"/>
      <c r="R99" s="43"/>
      <c r="S99" s="43"/>
    </row>
    <row r="100" spans="1:19" s="5" customFormat="1" ht="13.5">
      <c r="A100" s="38"/>
      <c r="B100" s="38"/>
      <c r="R100" s="43"/>
      <c r="S100" s="43"/>
    </row>
    <row r="101" spans="1:19" s="5" customFormat="1" ht="13.5">
      <c r="A101" s="38"/>
      <c r="B101" s="38"/>
      <c r="R101" s="43"/>
      <c r="S101" s="43"/>
    </row>
    <row r="102" spans="1:19" s="5" customFormat="1" ht="13.5">
      <c r="A102" s="38"/>
      <c r="B102" s="38"/>
      <c r="R102" s="43"/>
      <c r="S102" s="43"/>
    </row>
    <row r="103" spans="1:19" s="5" customFormat="1" ht="13.5">
      <c r="A103" s="38"/>
      <c r="B103" s="38"/>
      <c r="R103" s="43"/>
      <c r="S103" s="43"/>
    </row>
    <row r="104" spans="1:19" s="5" customFormat="1" ht="13.5">
      <c r="A104" s="38"/>
      <c r="B104" s="38"/>
      <c r="R104" s="43"/>
      <c r="S104" s="43"/>
    </row>
    <row r="105" spans="1:19" s="5" customFormat="1" ht="13.5">
      <c r="A105" s="38"/>
      <c r="B105" s="38"/>
      <c r="R105" s="43"/>
      <c r="S105" s="43"/>
    </row>
    <row r="106" spans="1:19" s="5" customFormat="1" ht="13.5">
      <c r="A106" s="38"/>
      <c r="B106" s="38"/>
      <c r="R106" s="43"/>
      <c r="S106" s="43"/>
    </row>
    <row r="107" spans="1:19" s="5" customFormat="1" ht="13.5">
      <c r="A107" s="38"/>
      <c r="B107" s="38"/>
      <c r="R107" s="43"/>
      <c r="S107" s="43"/>
    </row>
    <row r="108" spans="1:19" s="5" customFormat="1" ht="13.5">
      <c r="A108" s="38"/>
      <c r="B108" s="38"/>
      <c r="R108" s="43"/>
      <c r="S108" s="43"/>
    </row>
    <row r="109" spans="1:19" s="5" customFormat="1" ht="13.5">
      <c r="A109" s="38"/>
      <c r="B109" s="38"/>
      <c r="R109" s="43"/>
      <c r="S109" s="43"/>
    </row>
    <row r="110" spans="1:19" s="5" customFormat="1" ht="13.5">
      <c r="A110" s="38"/>
      <c r="B110" s="38"/>
      <c r="R110" s="43"/>
      <c r="S110" s="43"/>
    </row>
    <row r="111" spans="1:19" s="5" customFormat="1" ht="13.5">
      <c r="A111" s="38"/>
      <c r="B111" s="38"/>
      <c r="R111" s="43"/>
      <c r="S111" s="43"/>
    </row>
    <row r="112" spans="1:19" s="5" customFormat="1" ht="13.5">
      <c r="A112" s="38"/>
      <c r="B112" s="38"/>
      <c r="R112" s="43"/>
      <c r="S112" s="43"/>
    </row>
    <row r="113" spans="1:19" s="5" customFormat="1" ht="13.5">
      <c r="A113" s="38"/>
      <c r="B113" s="38"/>
      <c r="R113" s="43"/>
      <c r="S113" s="43"/>
    </row>
    <row r="114" spans="1:19" s="5" customFormat="1" ht="13.5">
      <c r="A114" s="38"/>
      <c r="B114" s="38"/>
      <c r="R114" s="43"/>
      <c r="S114" s="43"/>
    </row>
    <row r="115" spans="1:19" s="5" customFormat="1" ht="13.5">
      <c r="A115" s="38"/>
      <c r="B115" s="38"/>
      <c r="R115" s="43"/>
      <c r="S115" s="43"/>
    </row>
    <row r="116" spans="1:19" s="5" customFormat="1" ht="13.5">
      <c r="A116" s="38"/>
      <c r="B116" s="38"/>
      <c r="R116" s="43"/>
      <c r="S116" s="43"/>
    </row>
    <row r="117" spans="1:19" s="5" customFormat="1" ht="13.5">
      <c r="A117" s="38"/>
      <c r="B117" s="38"/>
      <c r="R117" s="43"/>
      <c r="S117" s="43"/>
    </row>
    <row r="118" spans="1:19" s="5" customFormat="1" ht="13.5">
      <c r="A118" s="38"/>
      <c r="B118" s="38"/>
      <c r="R118" s="43"/>
      <c r="S118" s="43"/>
    </row>
    <row r="119" spans="1:19" s="5" customFormat="1" ht="13.5">
      <c r="A119" s="38"/>
      <c r="B119" s="38"/>
      <c r="R119" s="43"/>
      <c r="S119" s="43"/>
    </row>
    <row r="120" spans="1:19" s="5" customFormat="1" ht="13.5">
      <c r="A120" s="38"/>
      <c r="B120" s="38"/>
      <c r="R120" s="43"/>
      <c r="S120" s="43"/>
    </row>
    <row r="121" spans="1:19" s="5" customFormat="1" ht="13.5">
      <c r="A121" s="38"/>
      <c r="B121" s="38"/>
      <c r="R121" s="43"/>
      <c r="S121" s="43"/>
    </row>
    <row r="122" spans="1:19" s="5" customFormat="1" ht="13.5">
      <c r="A122" s="38"/>
      <c r="B122" s="38"/>
      <c r="R122" s="43"/>
      <c r="S122" s="43"/>
    </row>
    <row r="123" spans="1:19" s="5" customFormat="1" ht="13.5">
      <c r="A123" s="38"/>
      <c r="B123" s="38"/>
      <c r="R123" s="43"/>
      <c r="S123" s="43"/>
    </row>
    <row r="124" spans="1:19" s="5" customFormat="1" ht="13.5">
      <c r="A124" s="38"/>
      <c r="B124" s="38"/>
      <c r="R124" s="43"/>
      <c r="S124" s="43"/>
    </row>
    <row r="125" spans="1:19" s="5" customFormat="1" ht="13.5">
      <c r="A125" s="38"/>
      <c r="B125" s="38"/>
      <c r="R125" s="43"/>
      <c r="S125" s="43"/>
    </row>
    <row r="126" spans="1:19" s="5" customFormat="1" ht="13.5">
      <c r="A126" s="38"/>
      <c r="B126" s="38"/>
      <c r="R126" s="43"/>
      <c r="S126" s="43"/>
    </row>
    <row r="127" spans="1:19" s="5" customFormat="1" ht="13.5">
      <c r="A127" s="38"/>
      <c r="B127" s="38"/>
      <c r="R127" s="43"/>
      <c r="S127" s="43"/>
    </row>
    <row r="128" spans="1:19" s="5" customFormat="1" ht="13.5">
      <c r="A128" s="38"/>
      <c r="B128" s="38"/>
      <c r="R128" s="43"/>
      <c r="S128" s="43"/>
    </row>
    <row r="129" spans="1:19" s="5" customFormat="1" ht="13.5">
      <c r="A129" s="38"/>
      <c r="B129" s="38"/>
      <c r="R129" s="43"/>
      <c r="S129" s="43"/>
    </row>
    <row r="130" spans="1:19" s="5" customFormat="1" ht="13.5">
      <c r="A130" s="38"/>
      <c r="B130" s="38"/>
      <c r="R130" s="43"/>
      <c r="S130" s="43"/>
    </row>
    <row r="131" spans="1:19" s="5" customFormat="1" ht="13.5">
      <c r="A131" s="38"/>
      <c r="B131" s="38"/>
      <c r="R131" s="43"/>
      <c r="S131" s="43"/>
    </row>
    <row r="132" spans="1:19" s="5" customFormat="1" ht="13.5">
      <c r="A132" s="38"/>
      <c r="B132" s="38"/>
      <c r="R132" s="43"/>
      <c r="S132" s="43"/>
    </row>
    <row r="133" spans="1:19" s="5" customFormat="1" ht="13.5">
      <c r="A133" s="38"/>
      <c r="B133" s="38"/>
      <c r="R133" s="43"/>
      <c r="S133" s="43"/>
    </row>
    <row r="134" spans="1:19" s="5" customFormat="1" ht="13.5">
      <c r="A134" s="38"/>
      <c r="B134" s="38"/>
      <c r="R134" s="43"/>
      <c r="S134" s="43"/>
    </row>
    <row r="135" spans="1:19" s="5" customFormat="1" ht="13.5">
      <c r="A135" s="38"/>
      <c r="B135" s="38"/>
      <c r="R135" s="43"/>
      <c r="S135" s="43"/>
    </row>
    <row r="136" spans="1:19" s="5" customFormat="1" ht="13.5">
      <c r="A136" s="38"/>
      <c r="B136" s="38"/>
      <c r="R136" s="43"/>
      <c r="S136" s="43"/>
    </row>
    <row r="137" spans="1:19" s="5" customFormat="1" ht="13.5">
      <c r="A137" s="38"/>
      <c r="B137" s="38"/>
      <c r="R137" s="43"/>
      <c r="S137" s="43"/>
    </row>
    <row r="138" spans="1:19" s="5" customFormat="1" ht="13.5">
      <c r="A138" s="38"/>
      <c r="B138" s="38"/>
      <c r="R138" s="43"/>
      <c r="S138" s="43"/>
    </row>
    <row r="139" spans="1:19" s="5" customFormat="1" ht="13.5">
      <c r="A139" s="38"/>
      <c r="B139" s="38"/>
      <c r="R139" s="43"/>
      <c r="S139" s="43"/>
    </row>
    <row r="140" spans="1:19" s="5" customFormat="1" ht="13.5">
      <c r="A140" s="38"/>
      <c r="B140" s="38"/>
      <c r="R140" s="43"/>
      <c r="S140" s="43"/>
    </row>
    <row r="141" spans="1:19" s="5" customFormat="1" ht="13.5">
      <c r="A141" s="38"/>
      <c r="B141" s="38"/>
      <c r="R141" s="43"/>
      <c r="S141" s="43"/>
    </row>
    <row r="142" spans="1:19" s="5" customFormat="1" ht="13.5">
      <c r="A142" s="38"/>
      <c r="B142" s="38"/>
      <c r="R142" s="43"/>
      <c r="S142" s="43"/>
    </row>
    <row r="143" spans="1:19" s="5" customFormat="1" ht="13.5">
      <c r="A143" s="38"/>
      <c r="B143" s="38"/>
      <c r="R143" s="43"/>
      <c r="S143" s="43"/>
    </row>
    <row r="144" spans="1:19" s="5" customFormat="1" ht="13.5">
      <c r="A144" s="38"/>
      <c r="B144" s="38"/>
      <c r="R144" s="43"/>
      <c r="S144" s="43"/>
    </row>
    <row r="145" spans="1:19" s="5" customFormat="1" ht="13.5">
      <c r="A145" s="38"/>
      <c r="B145" s="38"/>
      <c r="R145" s="43"/>
      <c r="S145" s="43"/>
    </row>
    <row r="146" spans="1:19" s="5" customFormat="1" ht="13.5">
      <c r="A146" s="38"/>
      <c r="B146" s="38"/>
      <c r="R146" s="43"/>
      <c r="S146" s="43"/>
    </row>
    <row r="147" spans="1:19" s="5" customFormat="1" ht="13.5">
      <c r="A147" s="38"/>
      <c r="B147" s="38"/>
      <c r="R147" s="43"/>
      <c r="S147" s="43"/>
    </row>
    <row r="148" spans="1:19" s="5" customFormat="1" ht="13.5">
      <c r="A148" s="38"/>
      <c r="B148" s="38"/>
      <c r="R148" s="43"/>
      <c r="S148" s="43"/>
    </row>
    <row r="149" spans="1:19" s="5" customFormat="1" ht="13.5">
      <c r="A149" s="38"/>
      <c r="B149" s="38"/>
      <c r="R149" s="43"/>
      <c r="S149" s="43"/>
    </row>
    <row r="150" spans="1:19" s="5" customFormat="1" ht="13.5">
      <c r="A150" s="38"/>
      <c r="B150" s="38"/>
      <c r="R150" s="43"/>
      <c r="S150" s="43"/>
    </row>
    <row r="151" spans="1:19" s="5" customFormat="1" ht="13.5">
      <c r="A151" s="38"/>
      <c r="B151" s="38"/>
      <c r="R151" s="43"/>
      <c r="S151" s="43"/>
    </row>
    <row r="152" spans="1:19" s="5" customFormat="1" ht="13.5">
      <c r="A152" s="38"/>
      <c r="B152" s="38"/>
      <c r="R152" s="43"/>
      <c r="S152" s="43"/>
    </row>
    <row r="153" spans="1:19" s="5" customFormat="1" ht="13.5">
      <c r="A153" s="38"/>
      <c r="B153" s="38"/>
      <c r="R153" s="43"/>
      <c r="S153" s="43"/>
    </row>
    <row r="154" spans="1:19" s="5" customFormat="1" ht="13.5">
      <c r="A154" s="38"/>
      <c r="B154" s="38"/>
      <c r="R154" s="43"/>
      <c r="S154" s="43"/>
    </row>
    <row r="155" spans="1:19" s="5" customFormat="1" ht="13.5">
      <c r="A155" s="38"/>
      <c r="B155" s="38"/>
      <c r="R155" s="43"/>
      <c r="S155" s="43"/>
    </row>
    <row r="156" spans="1:19" s="5" customFormat="1" ht="13.5">
      <c r="A156" s="38"/>
      <c r="B156" s="38"/>
      <c r="R156" s="43"/>
      <c r="S156" s="43"/>
    </row>
    <row r="157" spans="1:19" s="5" customFormat="1" ht="13.5">
      <c r="A157" s="38"/>
      <c r="B157" s="38"/>
      <c r="R157" s="43"/>
      <c r="S157" s="43"/>
    </row>
    <row r="158" spans="1:19" s="5" customFormat="1" ht="13.5">
      <c r="A158" s="38"/>
      <c r="B158" s="38"/>
      <c r="R158" s="43"/>
      <c r="S158" s="43"/>
    </row>
    <row r="159" spans="1:19" s="5" customFormat="1" ht="13.5">
      <c r="A159" s="38"/>
      <c r="B159" s="38"/>
      <c r="R159" s="43"/>
      <c r="S159" s="43"/>
    </row>
    <row r="160" spans="1:19" s="5" customFormat="1" ht="13.5">
      <c r="A160" s="38"/>
      <c r="B160" s="38"/>
      <c r="R160" s="43"/>
      <c r="S160" s="43"/>
    </row>
    <row r="161" spans="1:19" s="5" customFormat="1" ht="13.5">
      <c r="A161" s="38"/>
      <c r="B161" s="38"/>
      <c r="R161" s="43"/>
      <c r="S161" s="43"/>
    </row>
    <row r="162" spans="1:19" s="5" customFormat="1" ht="13.5">
      <c r="A162" s="38"/>
      <c r="B162" s="38"/>
      <c r="R162" s="43"/>
      <c r="S162" s="43"/>
    </row>
    <row r="163" spans="1:19" s="5" customFormat="1" ht="13.5">
      <c r="A163" s="38"/>
      <c r="B163" s="38"/>
      <c r="R163" s="43"/>
      <c r="S163" s="43"/>
    </row>
    <row r="164" spans="1:19" s="5" customFormat="1" ht="13.5">
      <c r="A164" s="38"/>
      <c r="B164" s="38"/>
      <c r="R164" s="43"/>
      <c r="S164" s="43"/>
    </row>
    <row r="165" spans="1:19" s="5" customFormat="1" ht="13.5">
      <c r="A165" s="38"/>
      <c r="B165" s="38"/>
      <c r="R165" s="43"/>
      <c r="S165" s="43"/>
    </row>
    <row r="166" spans="1:19" s="5" customFormat="1" ht="13.5">
      <c r="A166" s="38"/>
      <c r="B166" s="38"/>
      <c r="R166" s="43"/>
      <c r="S166" s="43"/>
    </row>
    <row r="167" spans="1:19" s="5" customFormat="1" ht="13.5">
      <c r="A167" s="38"/>
      <c r="B167" s="38"/>
      <c r="R167" s="43"/>
      <c r="S167" s="43"/>
    </row>
    <row r="168" spans="1:19" s="5" customFormat="1" ht="13.5">
      <c r="A168" s="38"/>
      <c r="B168" s="38"/>
      <c r="R168" s="43"/>
      <c r="S168" s="43"/>
    </row>
    <row r="169" spans="1:19" s="5" customFormat="1" ht="13.5">
      <c r="A169" s="38"/>
      <c r="B169" s="38"/>
      <c r="R169" s="43"/>
      <c r="S169" s="43"/>
    </row>
    <row r="170" spans="1:19" s="5" customFormat="1" ht="13.5">
      <c r="A170" s="38"/>
      <c r="B170" s="38"/>
      <c r="R170" s="43"/>
      <c r="S170" s="43"/>
    </row>
    <row r="171" spans="1:19" s="5" customFormat="1" ht="13.5">
      <c r="A171" s="38"/>
      <c r="B171" s="38"/>
      <c r="R171" s="43"/>
      <c r="S171" s="43"/>
    </row>
    <row r="172" spans="1:19" s="5" customFormat="1" ht="13.5">
      <c r="A172" s="38"/>
      <c r="B172" s="38"/>
      <c r="R172" s="43"/>
      <c r="S172" s="43"/>
    </row>
    <row r="173" spans="1:19" s="5" customFormat="1" ht="13.5">
      <c r="A173" s="38"/>
      <c r="B173" s="38"/>
      <c r="R173" s="43"/>
      <c r="S173" s="43"/>
    </row>
    <row r="174" spans="1:19" s="5" customFormat="1" ht="13.5">
      <c r="A174" s="38"/>
      <c r="B174" s="38"/>
      <c r="R174" s="43"/>
      <c r="S174" s="43"/>
    </row>
    <row r="175" spans="1:19" s="5" customFormat="1" ht="13.5">
      <c r="A175" s="38"/>
      <c r="B175" s="38"/>
      <c r="R175" s="43"/>
      <c r="S175" s="43"/>
    </row>
    <row r="176" spans="1:19" s="5" customFormat="1" ht="13.5">
      <c r="A176" s="38"/>
      <c r="B176" s="38"/>
      <c r="R176" s="43"/>
      <c r="S176" s="43"/>
    </row>
    <row r="177" spans="1:19" s="5" customFormat="1" ht="13.5">
      <c r="A177" s="38"/>
      <c r="B177" s="38"/>
      <c r="R177" s="43"/>
      <c r="S177" s="43"/>
    </row>
    <row r="178" spans="1:19" s="5" customFormat="1" ht="13.5">
      <c r="A178" s="38"/>
      <c r="B178" s="38"/>
      <c r="R178" s="43"/>
      <c r="S178" s="43"/>
    </row>
    <row r="179" spans="1:19" s="5" customFormat="1" ht="13.5">
      <c r="A179" s="38"/>
      <c r="B179" s="38"/>
      <c r="R179" s="43"/>
      <c r="S179" s="43"/>
    </row>
    <row r="180" spans="1:19" s="5" customFormat="1" ht="13.5">
      <c r="A180" s="38"/>
      <c r="B180" s="38"/>
      <c r="R180" s="43"/>
      <c r="S180" s="43"/>
    </row>
    <row r="181" spans="1:19" s="5" customFormat="1" ht="13.5">
      <c r="A181" s="38"/>
      <c r="B181" s="38"/>
      <c r="R181" s="43"/>
      <c r="S181" s="43"/>
    </row>
    <row r="182" spans="1:19" s="5" customFormat="1" ht="13.5">
      <c r="A182" s="38"/>
      <c r="B182" s="38"/>
      <c r="R182" s="43"/>
      <c r="S182" s="43"/>
    </row>
    <row r="183" spans="1:19" s="5" customFormat="1" ht="13.5">
      <c r="A183" s="38"/>
      <c r="B183" s="38"/>
      <c r="R183" s="43"/>
      <c r="S183" s="43"/>
    </row>
    <row r="184" spans="1:19" s="5" customFormat="1" ht="13.5">
      <c r="A184" s="38"/>
      <c r="B184" s="38"/>
      <c r="R184" s="43"/>
      <c r="S184" s="43"/>
    </row>
    <row r="185" spans="1:19" s="5" customFormat="1" ht="13.5">
      <c r="A185" s="38"/>
      <c r="B185" s="38"/>
      <c r="R185" s="43"/>
      <c r="S185" s="43"/>
    </row>
    <row r="186" spans="1:19" s="5" customFormat="1" ht="13.5">
      <c r="A186" s="38"/>
      <c r="B186" s="38"/>
      <c r="R186" s="43"/>
      <c r="S186" s="43"/>
    </row>
    <row r="187" spans="1:19" s="5" customFormat="1" ht="13.5">
      <c r="A187" s="38"/>
      <c r="B187" s="38"/>
      <c r="R187" s="43"/>
      <c r="S187" s="43"/>
    </row>
    <row r="188" spans="1:19" s="5" customFormat="1" ht="13.5">
      <c r="A188" s="38"/>
      <c r="B188" s="38"/>
      <c r="R188" s="43"/>
      <c r="S188" s="43"/>
    </row>
    <row r="189" spans="1:19" s="5" customFormat="1" ht="13.5">
      <c r="A189" s="38"/>
      <c r="B189" s="38"/>
      <c r="R189" s="43"/>
      <c r="S189" s="43"/>
    </row>
    <row r="190" spans="1:19" s="5" customFormat="1" ht="13.5">
      <c r="A190" s="38"/>
      <c r="B190" s="38"/>
      <c r="R190" s="43"/>
      <c r="S190" s="43"/>
    </row>
    <row r="191" spans="1:19" s="5" customFormat="1" ht="13.5">
      <c r="A191" s="38"/>
      <c r="B191" s="38"/>
      <c r="R191" s="43"/>
      <c r="S191" s="43"/>
    </row>
    <row r="192" spans="1:19" s="5" customFormat="1" ht="13.5">
      <c r="A192" s="38"/>
      <c r="B192" s="38"/>
      <c r="R192" s="43"/>
      <c r="S192" s="43"/>
    </row>
    <row r="193" spans="1:19" s="5" customFormat="1" ht="13.5">
      <c r="A193" s="38"/>
      <c r="B193" s="38"/>
      <c r="R193" s="43"/>
      <c r="S193" s="43"/>
    </row>
    <row r="194" spans="1:19" s="5" customFormat="1" ht="13.5">
      <c r="A194" s="38"/>
      <c r="B194" s="38"/>
      <c r="R194" s="43"/>
      <c r="S194" s="43"/>
    </row>
    <row r="195" spans="1:19" s="5" customFormat="1" ht="13.5">
      <c r="A195" s="38"/>
      <c r="B195" s="38"/>
      <c r="R195" s="43"/>
      <c r="S195" s="43"/>
    </row>
    <row r="196" spans="1:19" s="5" customFormat="1" ht="13.5">
      <c r="A196" s="38"/>
      <c r="B196" s="38"/>
      <c r="R196" s="43"/>
      <c r="S196" s="43"/>
    </row>
    <row r="197" spans="1:19" s="5" customFormat="1" ht="13.5">
      <c r="A197" s="38"/>
      <c r="B197" s="38"/>
      <c r="R197" s="43"/>
      <c r="S197" s="43"/>
    </row>
    <row r="198" spans="1:19" s="5" customFormat="1" ht="13.5">
      <c r="A198" s="38"/>
      <c r="B198" s="38"/>
      <c r="R198" s="43"/>
      <c r="S198" s="43"/>
    </row>
    <row r="199" spans="1:19" s="5" customFormat="1" ht="13.5">
      <c r="A199" s="38"/>
      <c r="B199" s="38"/>
      <c r="R199" s="43"/>
      <c r="S199" s="43"/>
    </row>
    <row r="200" spans="1:19" s="5" customFormat="1" ht="13.5">
      <c r="A200" s="38"/>
      <c r="B200" s="38"/>
      <c r="R200" s="43"/>
      <c r="S200" s="43"/>
    </row>
    <row r="201" spans="1:19" s="5" customFormat="1" ht="13.5">
      <c r="A201" s="38"/>
      <c r="B201" s="38"/>
      <c r="R201" s="43"/>
      <c r="S201" s="43"/>
    </row>
    <row r="202" spans="1:19" s="5" customFormat="1" ht="13.5">
      <c r="A202" s="38"/>
      <c r="B202" s="38"/>
      <c r="R202" s="43"/>
      <c r="S202" s="43"/>
    </row>
    <row r="203" spans="1:19" s="5" customFormat="1" ht="13.5">
      <c r="A203" s="38"/>
      <c r="B203" s="38"/>
      <c r="R203" s="43"/>
      <c r="S203" s="43"/>
    </row>
    <row r="204" spans="1:19" s="5" customFormat="1" ht="13.5">
      <c r="A204" s="38"/>
      <c r="B204" s="38"/>
      <c r="R204" s="43"/>
      <c r="S204" s="43"/>
    </row>
    <row r="205" spans="1:19" s="5" customFormat="1" ht="13.5">
      <c r="A205" s="38"/>
      <c r="B205" s="38"/>
      <c r="R205" s="43"/>
      <c r="S205" s="43"/>
    </row>
    <row r="206" spans="1:19" s="5" customFormat="1" ht="13.5">
      <c r="A206" s="38"/>
      <c r="B206" s="38"/>
      <c r="R206" s="43"/>
      <c r="S206" s="43"/>
    </row>
    <row r="207" spans="1:19" s="5" customFormat="1" ht="13.5">
      <c r="A207" s="38"/>
      <c r="B207" s="38"/>
      <c r="R207" s="43"/>
      <c r="S207" s="43"/>
    </row>
    <row r="208" spans="1:19" s="5" customFormat="1" ht="13.5">
      <c r="A208" s="38"/>
      <c r="B208" s="38"/>
      <c r="R208" s="43"/>
      <c r="S208" s="43"/>
    </row>
    <row r="209" spans="1:19" s="5" customFormat="1" ht="13.5">
      <c r="A209" s="38"/>
      <c r="B209" s="38"/>
      <c r="R209" s="43"/>
      <c r="S209" s="43"/>
    </row>
    <row r="210" spans="1:19" s="5" customFormat="1" ht="13.5">
      <c r="A210" s="38"/>
      <c r="B210" s="38"/>
      <c r="R210" s="43"/>
      <c r="S210" s="43"/>
    </row>
    <row r="211" spans="1:19" s="5" customFormat="1" ht="13.5">
      <c r="A211" s="38"/>
      <c r="B211" s="38"/>
      <c r="R211" s="43"/>
      <c r="S211" s="43"/>
    </row>
    <row r="212" spans="1:19" s="5" customFormat="1" ht="13.5">
      <c r="A212" s="38"/>
      <c r="B212" s="38"/>
      <c r="R212" s="43"/>
      <c r="S212" s="43"/>
    </row>
    <row r="213" spans="1:19" s="5" customFormat="1" ht="13.5">
      <c r="A213" s="38"/>
      <c r="B213" s="38"/>
      <c r="R213" s="43"/>
      <c r="S213" s="43"/>
    </row>
    <row r="214" spans="1:19" s="5" customFormat="1" ht="13.5">
      <c r="A214" s="38"/>
      <c r="B214" s="38"/>
      <c r="R214" s="43"/>
      <c r="S214" s="43"/>
    </row>
    <row r="215" spans="1:19" s="5" customFormat="1" ht="13.5">
      <c r="A215" s="38"/>
      <c r="B215" s="38"/>
      <c r="R215" s="43"/>
      <c r="S215" s="43"/>
    </row>
    <row r="216" spans="1:19" s="5" customFormat="1" ht="13.5">
      <c r="A216" s="38"/>
      <c r="B216" s="38"/>
      <c r="R216" s="43"/>
      <c r="S216" s="43"/>
    </row>
    <row r="217" spans="1:19" s="5" customFormat="1" ht="13.5">
      <c r="A217" s="38"/>
      <c r="B217" s="38"/>
      <c r="R217" s="43"/>
      <c r="S217" s="43"/>
    </row>
    <row r="218" spans="1:19" s="5" customFormat="1" ht="13.5">
      <c r="A218" s="38"/>
      <c r="B218" s="38"/>
      <c r="R218" s="43"/>
      <c r="S218" s="43"/>
    </row>
    <row r="219" spans="1:19" s="5" customFormat="1" ht="13.5">
      <c r="A219" s="38"/>
      <c r="B219" s="38"/>
      <c r="R219" s="43"/>
      <c r="S219" s="43"/>
    </row>
    <row r="220" spans="1:19" s="5" customFormat="1" ht="13.5">
      <c r="A220" s="38"/>
      <c r="B220" s="38"/>
      <c r="R220" s="43"/>
      <c r="S220" s="43"/>
    </row>
    <row r="221" spans="1:19" s="5" customFormat="1" ht="13.5">
      <c r="A221" s="38"/>
      <c r="B221" s="38"/>
      <c r="R221" s="43"/>
      <c r="S221" s="43"/>
    </row>
    <row r="222" spans="1:19" s="5" customFormat="1" ht="13.5">
      <c r="A222" s="38"/>
      <c r="B222" s="38"/>
      <c r="R222" s="43"/>
      <c r="S222" s="43"/>
    </row>
    <row r="223" spans="1:19" s="5" customFormat="1" ht="13.5">
      <c r="A223" s="38"/>
      <c r="B223" s="38"/>
      <c r="R223" s="43"/>
      <c r="S223" s="43"/>
    </row>
    <row r="224" spans="1:19" s="5" customFormat="1" ht="13.5">
      <c r="A224" s="38"/>
      <c r="B224" s="38"/>
      <c r="R224" s="43"/>
      <c r="S224" s="43"/>
    </row>
    <row r="225" spans="1:19" s="5" customFormat="1" ht="13.5">
      <c r="A225" s="38"/>
      <c r="B225" s="38"/>
      <c r="R225" s="43"/>
      <c r="S225" s="43"/>
    </row>
    <row r="226" spans="1:19" s="5" customFormat="1" ht="13.5">
      <c r="A226" s="38"/>
      <c r="B226" s="38"/>
      <c r="R226" s="43"/>
      <c r="S226" s="43"/>
    </row>
    <row r="227" spans="1:19" s="5" customFormat="1" ht="13.5">
      <c r="A227" s="38"/>
      <c r="B227" s="38"/>
      <c r="R227" s="43"/>
      <c r="S227" s="43"/>
    </row>
    <row r="228" spans="1:19" s="5" customFormat="1" ht="13.5">
      <c r="A228" s="38"/>
      <c r="B228" s="38"/>
      <c r="R228" s="43"/>
      <c r="S228" s="43"/>
    </row>
    <row r="229" spans="1:19" s="5" customFormat="1" ht="13.5">
      <c r="A229" s="38"/>
      <c r="B229" s="38"/>
      <c r="R229" s="43"/>
      <c r="S229" s="43"/>
    </row>
    <row r="230" spans="1:19" s="5" customFormat="1" ht="13.5">
      <c r="A230" s="38"/>
      <c r="B230" s="38"/>
      <c r="R230" s="43"/>
      <c r="S230" s="43"/>
    </row>
    <row r="231" spans="1:19" s="5" customFormat="1" ht="13.5">
      <c r="A231" s="38"/>
      <c r="B231" s="38"/>
      <c r="R231" s="43"/>
      <c r="S231" s="43"/>
    </row>
    <row r="232" spans="1:19" s="5" customFormat="1" ht="13.5">
      <c r="A232" s="38"/>
      <c r="B232" s="38"/>
      <c r="R232" s="43"/>
      <c r="S232" s="43"/>
    </row>
    <row r="233" spans="1:19" s="5" customFormat="1" ht="13.5">
      <c r="A233" s="38"/>
      <c r="B233" s="38"/>
      <c r="R233" s="43"/>
      <c r="S233" s="43"/>
    </row>
    <row r="234" spans="1:19" s="5" customFormat="1" ht="13.5">
      <c r="A234" s="38"/>
      <c r="B234" s="38"/>
      <c r="R234" s="43"/>
      <c r="S234" s="43"/>
    </row>
    <row r="235" spans="1:19" s="5" customFormat="1" ht="13.5">
      <c r="A235" s="38"/>
      <c r="B235" s="38"/>
      <c r="R235" s="43"/>
      <c r="S235" s="43"/>
    </row>
    <row r="236" spans="1:19" s="5" customFormat="1" ht="13.5">
      <c r="A236" s="38"/>
      <c r="B236" s="38"/>
      <c r="R236" s="43"/>
      <c r="S236" s="43"/>
    </row>
    <row r="237" spans="1:19" s="5" customFormat="1" ht="13.5">
      <c r="A237" s="38"/>
      <c r="B237" s="38"/>
      <c r="R237" s="43"/>
      <c r="S237" s="43"/>
    </row>
    <row r="238" spans="1:19" s="5" customFormat="1" ht="13.5">
      <c r="A238" s="38"/>
      <c r="B238" s="38"/>
      <c r="R238" s="43"/>
      <c r="S238" s="43"/>
    </row>
    <row r="239" spans="1:19" s="5" customFormat="1" ht="13.5">
      <c r="A239" s="38"/>
      <c r="B239" s="38"/>
      <c r="R239" s="43"/>
      <c r="S239" s="43"/>
    </row>
    <row r="240" spans="1:19" s="5" customFormat="1" ht="13.5">
      <c r="A240" s="38"/>
      <c r="B240" s="38"/>
      <c r="R240" s="43"/>
      <c r="S240" s="43"/>
    </row>
    <row r="241" spans="1:19" s="5" customFormat="1" ht="13.5">
      <c r="A241" s="38"/>
      <c r="B241" s="38"/>
      <c r="R241" s="43"/>
      <c r="S241" s="43"/>
    </row>
    <row r="242" spans="1:19" s="5" customFormat="1" ht="13.5">
      <c r="A242" s="38"/>
      <c r="B242" s="38"/>
      <c r="R242" s="43"/>
      <c r="S242" s="43"/>
    </row>
    <row r="243" spans="1:19" s="5" customFormat="1" ht="13.5">
      <c r="A243" s="38"/>
      <c r="B243" s="38"/>
      <c r="R243" s="43"/>
      <c r="S243" s="43"/>
    </row>
    <row r="244" spans="1:19" s="5" customFormat="1" ht="13.5">
      <c r="A244" s="38"/>
      <c r="B244" s="38"/>
      <c r="R244" s="43"/>
      <c r="S244" s="43"/>
    </row>
    <row r="245" spans="1:19" s="5" customFormat="1" ht="13.5">
      <c r="A245" s="38"/>
      <c r="B245" s="38"/>
      <c r="R245" s="43"/>
      <c r="S245" s="43"/>
    </row>
    <row r="246" spans="1:19" s="5" customFormat="1" ht="13.5">
      <c r="A246" s="38"/>
      <c r="B246" s="38"/>
      <c r="R246" s="43"/>
      <c r="S246" s="43"/>
    </row>
    <row r="247" spans="1:19" s="5" customFormat="1" ht="13.5">
      <c r="A247" s="38"/>
      <c r="B247" s="38"/>
      <c r="R247" s="43"/>
      <c r="S247" s="43"/>
    </row>
    <row r="248" spans="1:19" s="5" customFormat="1" ht="13.5">
      <c r="A248" s="38"/>
      <c r="B248" s="38"/>
      <c r="R248" s="43"/>
      <c r="S248" s="43"/>
    </row>
    <row r="249" spans="1:19" s="5" customFormat="1" ht="13.5">
      <c r="A249" s="38"/>
      <c r="B249" s="38"/>
      <c r="R249" s="43"/>
      <c r="S249" s="43"/>
    </row>
    <row r="250" spans="1:19" s="5" customFormat="1" ht="13.5">
      <c r="A250" s="38"/>
      <c r="B250" s="38"/>
      <c r="R250" s="43"/>
      <c r="S250" s="43"/>
    </row>
    <row r="251" spans="1:19" s="5" customFormat="1" ht="13.5">
      <c r="A251" s="38"/>
      <c r="B251" s="38"/>
      <c r="R251" s="43"/>
      <c r="S251" s="43"/>
    </row>
    <row r="252" spans="1:19" s="5" customFormat="1" ht="13.5">
      <c r="A252" s="38"/>
      <c r="B252" s="38"/>
      <c r="R252" s="43"/>
      <c r="S252" s="43"/>
    </row>
    <row r="253" spans="1:19" s="5" customFormat="1" ht="13.5">
      <c r="A253" s="38"/>
      <c r="B253" s="38"/>
      <c r="R253" s="43"/>
      <c r="S253" s="43"/>
    </row>
    <row r="254" spans="1:19" s="5" customFormat="1" ht="13.5">
      <c r="A254" s="38"/>
      <c r="B254" s="38"/>
      <c r="R254" s="43"/>
      <c r="S254" s="43"/>
    </row>
    <row r="255" spans="1:19" s="5" customFormat="1" ht="13.5">
      <c r="A255" s="38"/>
      <c r="B255" s="38"/>
      <c r="R255" s="43"/>
      <c r="S255" s="43"/>
    </row>
    <row r="256" spans="1:19" s="5" customFormat="1" ht="13.5">
      <c r="A256" s="38"/>
      <c r="B256" s="38"/>
      <c r="R256" s="43"/>
      <c r="S256" s="43"/>
    </row>
    <row r="257" spans="1:19" s="5" customFormat="1" ht="13.5">
      <c r="A257" s="38"/>
      <c r="B257" s="38"/>
      <c r="R257" s="43"/>
      <c r="S257" s="43"/>
    </row>
    <row r="258" spans="1:19" s="5" customFormat="1" ht="13.5">
      <c r="A258" s="38"/>
      <c r="B258" s="38"/>
      <c r="R258" s="43"/>
      <c r="S258" s="43"/>
    </row>
    <row r="259" spans="1:19" s="5" customFormat="1" ht="13.5">
      <c r="A259" s="38"/>
      <c r="B259" s="38"/>
      <c r="R259" s="43"/>
      <c r="S259" s="43"/>
    </row>
    <row r="260" spans="1:19" s="5" customFormat="1" ht="13.5">
      <c r="A260" s="38"/>
      <c r="B260" s="38"/>
      <c r="R260" s="43"/>
      <c r="S260" s="43"/>
    </row>
    <row r="261" spans="1:19" s="5" customFormat="1" ht="13.5">
      <c r="A261" s="38"/>
      <c r="B261" s="38"/>
      <c r="R261" s="43"/>
      <c r="S261" s="43"/>
    </row>
    <row r="262" spans="1:19" s="5" customFormat="1" ht="13.5">
      <c r="A262" s="38"/>
      <c r="B262" s="38"/>
      <c r="R262" s="43"/>
      <c r="S262" s="43"/>
    </row>
    <row r="263" spans="1:19" s="5" customFormat="1" ht="13.5">
      <c r="A263" s="38"/>
      <c r="B263" s="38"/>
      <c r="R263" s="43"/>
      <c r="S263" s="43"/>
    </row>
    <row r="264" spans="1:19" s="5" customFormat="1" ht="13.5">
      <c r="A264" s="38"/>
      <c r="B264" s="38"/>
      <c r="R264" s="43"/>
      <c r="S264" s="43"/>
    </row>
    <row r="265" spans="1:19" s="5" customFormat="1" ht="13.5">
      <c r="A265" s="38"/>
      <c r="B265" s="38"/>
      <c r="R265" s="43"/>
      <c r="S265" s="43"/>
    </row>
    <row r="266" spans="1:19" s="5" customFormat="1" ht="13.5">
      <c r="A266" s="38"/>
      <c r="B266" s="38"/>
      <c r="R266" s="43"/>
      <c r="S266" s="43"/>
    </row>
    <row r="267" spans="1:19" s="5" customFormat="1" ht="13.5">
      <c r="A267" s="38"/>
      <c r="B267" s="38"/>
      <c r="R267" s="43"/>
      <c r="S267" s="43"/>
    </row>
    <row r="268" spans="1:19" s="5" customFormat="1" ht="13.5">
      <c r="A268" s="38"/>
      <c r="B268" s="38"/>
      <c r="R268" s="43"/>
      <c r="S268" s="43"/>
    </row>
    <row r="269" spans="1:19" s="5" customFormat="1" ht="13.5">
      <c r="A269" s="38"/>
      <c r="B269" s="38"/>
      <c r="R269" s="43"/>
      <c r="S269" s="43"/>
    </row>
    <row r="270" spans="1:19" s="5" customFormat="1" ht="13.5">
      <c r="A270" s="38"/>
      <c r="B270" s="38"/>
      <c r="R270" s="43"/>
      <c r="S270" s="43"/>
    </row>
    <row r="271" spans="1:19" s="5" customFormat="1" ht="13.5">
      <c r="A271" s="38"/>
      <c r="B271" s="38"/>
      <c r="R271" s="43"/>
      <c r="S271" s="43"/>
    </row>
    <row r="272" spans="1:19" s="5" customFormat="1" ht="13.5">
      <c r="A272" s="38"/>
      <c r="B272" s="38"/>
      <c r="R272" s="43"/>
      <c r="S272" s="43"/>
    </row>
    <row r="273" spans="1:19" s="5" customFormat="1" ht="13.5">
      <c r="A273" s="38"/>
      <c r="B273" s="38"/>
      <c r="R273" s="43"/>
      <c r="S273" s="43"/>
    </row>
    <row r="274" spans="1:19" s="5" customFormat="1" ht="13.5">
      <c r="A274" s="38"/>
      <c r="B274" s="38"/>
      <c r="R274" s="43"/>
      <c r="S274" s="43"/>
    </row>
    <row r="275" spans="1:19" s="5" customFormat="1" ht="13.5">
      <c r="A275" s="38"/>
      <c r="B275" s="38"/>
      <c r="R275" s="43"/>
      <c r="S275" s="43"/>
    </row>
    <row r="276" spans="1:19" s="5" customFormat="1" ht="13.5">
      <c r="A276" s="38"/>
      <c r="B276" s="38"/>
      <c r="R276" s="43"/>
      <c r="S276" s="43"/>
    </row>
    <row r="277" spans="1:19" s="5" customFormat="1" ht="13.5">
      <c r="A277" s="38"/>
      <c r="B277" s="38"/>
      <c r="R277" s="43"/>
      <c r="S277" s="43"/>
    </row>
    <row r="278" spans="1:19" s="5" customFormat="1" ht="13.5">
      <c r="A278" s="38"/>
      <c r="B278" s="38"/>
      <c r="R278" s="43"/>
      <c r="S278" s="43"/>
    </row>
    <row r="279" spans="1:19" s="5" customFormat="1" ht="13.5">
      <c r="A279" s="38"/>
      <c r="B279" s="38"/>
      <c r="R279" s="43"/>
      <c r="S279" s="43"/>
    </row>
    <row r="280" spans="1:19" s="5" customFormat="1" ht="13.5">
      <c r="A280" s="38"/>
      <c r="B280" s="38"/>
      <c r="R280" s="43"/>
      <c r="S280" s="43"/>
    </row>
    <row r="281" spans="1:19" s="5" customFormat="1" ht="13.5">
      <c r="A281" s="38"/>
      <c r="B281" s="38"/>
      <c r="R281" s="43"/>
      <c r="S281" s="43"/>
    </row>
    <row r="282" spans="1:19" s="5" customFormat="1" ht="13.5">
      <c r="A282" s="38"/>
      <c r="B282" s="38"/>
      <c r="R282" s="43"/>
      <c r="S282" s="43"/>
    </row>
    <row r="283" spans="1:19" s="5" customFormat="1" ht="13.5">
      <c r="A283" s="38"/>
      <c r="B283" s="38"/>
      <c r="R283" s="43"/>
      <c r="S283" s="43"/>
    </row>
    <row r="284" spans="1:19" s="5" customFormat="1" ht="13.5">
      <c r="A284" s="38"/>
      <c r="B284" s="38"/>
      <c r="R284" s="43"/>
      <c r="S284" s="43"/>
    </row>
    <row r="285" spans="1:19" s="5" customFormat="1" ht="13.5">
      <c r="A285" s="38"/>
      <c r="B285" s="38"/>
      <c r="R285" s="43"/>
      <c r="S285" s="43"/>
    </row>
    <row r="286" spans="1:19" s="5" customFormat="1" ht="13.5">
      <c r="A286" s="38"/>
      <c r="B286" s="38"/>
      <c r="R286" s="43"/>
      <c r="S286" s="43"/>
    </row>
    <row r="287" spans="1:19" s="5" customFormat="1" ht="13.5">
      <c r="A287" s="38"/>
      <c r="B287" s="38"/>
      <c r="R287" s="43"/>
      <c r="S287" s="43"/>
    </row>
    <row r="288" spans="1:19" s="5" customFormat="1" ht="13.5">
      <c r="A288" s="38"/>
      <c r="B288" s="38"/>
      <c r="R288" s="43"/>
      <c r="S288" s="43"/>
    </row>
    <row r="289" spans="1:19" s="5" customFormat="1" ht="13.5">
      <c r="A289" s="38"/>
      <c r="B289" s="38"/>
      <c r="R289" s="43"/>
      <c r="S289" s="43"/>
    </row>
    <row r="290" spans="1:19" s="5" customFormat="1" ht="13.5">
      <c r="A290" s="38"/>
      <c r="B290" s="38"/>
      <c r="R290" s="43"/>
      <c r="S290" s="43"/>
    </row>
    <row r="291" spans="1:19" s="5" customFormat="1" ht="13.5">
      <c r="A291" s="38"/>
      <c r="B291" s="38"/>
      <c r="R291" s="43"/>
      <c r="S291" s="43"/>
    </row>
    <row r="292" spans="1:19" s="5" customFormat="1" ht="13.5">
      <c r="A292" s="38"/>
      <c r="B292" s="38"/>
      <c r="R292" s="43"/>
      <c r="S292" s="43"/>
    </row>
    <row r="293" spans="1:19" s="5" customFormat="1" ht="13.5">
      <c r="A293" s="38"/>
      <c r="B293" s="38"/>
      <c r="R293" s="43"/>
      <c r="S293" s="43"/>
    </row>
    <row r="294" spans="1:19" s="5" customFormat="1" ht="13.5">
      <c r="A294" s="38"/>
      <c r="B294" s="38"/>
      <c r="R294" s="43"/>
      <c r="S294" s="43"/>
    </row>
    <row r="295" spans="1:19" s="5" customFormat="1" ht="13.5">
      <c r="A295" s="38"/>
      <c r="B295" s="38"/>
      <c r="R295" s="43"/>
      <c r="S295" s="43"/>
    </row>
    <row r="296" spans="1:19" s="5" customFormat="1" ht="13.5">
      <c r="A296" s="38"/>
      <c r="B296" s="38"/>
      <c r="R296" s="43"/>
      <c r="S296" s="43"/>
    </row>
    <row r="297" spans="1:19" s="5" customFormat="1" ht="13.5">
      <c r="A297" s="38"/>
      <c r="B297" s="38"/>
      <c r="R297" s="43"/>
      <c r="S297" s="43"/>
    </row>
    <row r="298" spans="1:19" s="5" customFormat="1" ht="13.5">
      <c r="A298" s="38"/>
      <c r="B298" s="38"/>
      <c r="R298" s="43"/>
      <c r="S298" s="43"/>
    </row>
    <row r="299" spans="1:19" s="5" customFormat="1" ht="13.5">
      <c r="A299" s="38"/>
      <c r="B299" s="38"/>
      <c r="R299" s="43"/>
      <c r="S299" s="43"/>
    </row>
    <row r="300" spans="1:19" s="5" customFormat="1" ht="13.5">
      <c r="A300" s="38"/>
      <c r="B300" s="38"/>
      <c r="R300" s="43"/>
      <c r="S300" s="43"/>
    </row>
    <row r="301" spans="1:19" s="5" customFormat="1" ht="13.5">
      <c r="A301" s="38"/>
      <c r="B301" s="38"/>
      <c r="R301" s="43"/>
      <c r="S301" s="43"/>
    </row>
    <row r="302" spans="1:19" s="5" customFormat="1" ht="13.5">
      <c r="A302" s="38"/>
      <c r="B302" s="38"/>
      <c r="R302" s="43"/>
      <c r="S302" s="43"/>
    </row>
    <row r="303" spans="1:19" s="5" customFormat="1" ht="13.5">
      <c r="A303" s="38"/>
      <c r="B303" s="38"/>
      <c r="R303" s="43"/>
      <c r="S303" s="43"/>
    </row>
    <row r="304" spans="1:19" s="5" customFormat="1" ht="13.5">
      <c r="A304" s="38"/>
      <c r="B304" s="38"/>
      <c r="R304" s="43"/>
      <c r="S304" s="43"/>
    </row>
    <row r="305" spans="1:19" s="5" customFormat="1" ht="13.5">
      <c r="A305" s="38"/>
      <c r="B305" s="38"/>
      <c r="R305" s="43"/>
      <c r="S305" s="43"/>
    </row>
    <row r="306" spans="1:19" s="5" customFormat="1" ht="13.5">
      <c r="A306" s="38"/>
      <c r="B306" s="38"/>
      <c r="R306" s="43"/>
      <c r="S306" s="43"/>
    </row>
    <row r="307" spans="1:19" s="5" customFormat="1" ht="13.5">
      <c r="A307" s="38"/>
      <c r="B307" s="38"/>
      <c r="R307" s="43"/>
      <c r="S307" s="43"/>
    </row>
    <row r="308" spans="1:19" s="5" customFormat="1" ht="13.5">
      <c r="A308" s="38"/>
      <c r="B308" s="38"/>
      <c r="R308" s="43"/>
      <c r="S308" s="43"/>
    </row>
    <row r="309" spans="1:19" s="5" customFormat="1" ht="13.5">
      <c r="A309" s="38"/>
      <c r="B309" s="38"/>
      <c r="R309" s="43"/>
      <c r="S309" s="43"/>
    </row>
    <row r="310" spans="1:19" s="5" customFormat="1" ht="13.5">
      <c r="A310" s="38"/>
      <c r="B310" s="38"/>
      <c r="R310" s="43"/>
      <c r="S310" s="43"/>
    </row>
    <row r="311" spans="1:19" s="5" customFormat="1" ht="13.5">
      <c r="A311" s="38"/>
      <c r="B311" s="38"/>
      <c r="R311" s="43"/>
      <c r="S311" s="43"/>
    </row>
    <row r="312" spans="1:19" s="5" customFormat="1" ht="13.5">
      <c r="A312" s="38"/>
      <c r="B312" s="38"/>
      <c r="R312" s="43"/>
      <c r="S312" s="43"/>
    </row>
    <row r="313" spans="1:19" s="5" customFormat="1" ht="13.5">
      <c r="A313" s="38"/>
      <c r="B313" s="38"/>
      <c r="R313" s="43"/>
      <c r="S313" s="43"/>
    </row>
    <row r="314" spans="1:19" s="5" customFormat="1" ht="13.5">
      <c r="A314" s="38"/>
      <c r="B314" s="38"/>
      <c r="R314" s="43"/>
      <c r="S314" s="43"/>
    </row>
    <row r="315" spans="1:19" s="5" customFormat="1" ht="13.5">
      <c r="A315" s="38"/>
      <c r="B315" s="38"/>
      <c r="R315" s="43"/>
      <c r="S315" s="43"/>
    </row>
    <row r="316" spans="1:19" s="5" customFormat="1" ht="13.5">
      <c r="A316" s="38"/>
      <c r="B316" s="38"/>
      <c r="R316" s="43"/>
      <c r="S316" s="43"/>
    </row>
    <row r="317" spans="1:19" s="5" customFormat="1" ht="13.5">
      <c r="A317" s="38"/>
      <c r="B317" s="38"/>
      <c r="R317" s="43"/>
      <c r="S317" s="43"/>
    </row>
    <row r="318" spans="1:19" s="5" customFormat="1" ht="13.5">
      <c r="A318" s="38"/>
      <c r="B318" s="38"/>
      <c r="R318" s="43"/>
      <c r="S318" s="43"/>
    </row>
    <row r="319" spans="1:19" s="5" customFormat="1" ht="13.5">
      <c r="A319" s="38"/>
      <c r="B319" s="38"/>
      <c r="R319" s="43"/>
      <c r="S319" s="43"/>
    </row>
    <row r="320" spans="1:19" s="5" customFormat="1" ht="13.5">
      <c r="A320" s="38"/>
      <c r="B320" s="38"/>
      <c r="R320" s="43"/>
      <c r="S320" s="43"/>
    </row>
    <row r="321" spans="1:19" s="5" customFormat="1" ht="13.5">
      <c r="A321" s="38"/>
      <c r="B321" s="38"/>
      <c r="R321" s="43"/>
      <c r="S321" s="43"/>
    </row>
    <row r="322" spans="1:19" s="5" customFormat="1" ht="13.5">
      <c r="A322" s="38"/>
      <c r="B322" s="38"/>
      <c r="R322" s="43"/>
      <c r="S322" s="43"/>
    </row>
    <row r="323" spans="1:19" s="5" customFormat="1" ht="13.5">
      <c r="A323" s="38"/>
      <c r="B323" s="38"/>
      <c r="R323" s="43"/>
      <c r="S323" s="43"/>
    </row>
    <row r="324" spans="1:19" s="5" customFormat="1" ht="13.5">
      <c r="A324" s="38"/>
      <c r="B324" s="38"/>
      <c r="R324" s="43"/>
      <c r="S324" s="43"/>
    </row>
    <row r="325" spans="1:19" s="5" customFormat="1" ht="13.5">
      <c r="A325" s="38"/>
      <c r="B325" s="38"/>
      <c r="R325" s="43"/>
      <c r="S325" s="43"/>
    </row>
    <row r="326" spans="1:19" s="5" customFormat="1" ht="13.5">
      <c r="A326" s="38"/>
      <c r="B326" s="38"/>
      <c r="R326" s="43"/>
      <c r="S326" s="43"/>
    </row>
    <row r="327" spans="1:19" s="5" customFormat="1" ht="13.5">
      <c r="A327" s="38"/>
      <c r="B327" s="38"/>
      <c r="R327" s="43"/>
      <c r="S327" s="43"/>
    </row>
    <row r="328" spans="1:19" s="5" customFormat="1" ht="13.5">
      <c r="A328" s="38"/>
      <c r="B328" s="38"/>
      <c r="R328" s="43"/>
      <c r="S328" s="43"/>
    </row>
    <row r="329" spans="1:19" s="5" customFormat="1" ht="13.5">
      <c r="A329" s="38"/>
      <c r="B329" s="38"/>
      <c r="R329" s="43"/>
      <c r="S329" s="43"/>
    </row>
    <row r="330" spans="1:19" s="5" customFormat="1" ht="13.5">
      <c r="A330" s="38"/>
      <c r="B330" s="38"/>
      <c r="R330" s="43"/>
      <c r="S330" s="43"/>
    </row>
    <row r="331" spans="1:19" s="5" customFormat="1" ht="13.5">
      <c r="A331" s="38"/>
      <c r="B331" s="38"/>
      <c r="R331" s="43"/>
      <c r="S331" s="43"/>
    </row>
    <row r="332" spans="1:19" s="5" customFormat="1" ht="13.5">
      <c r="A332" s="38"/>
      <c r="B332" s="38"/>
      <c r="R332" s="43"/>
      <c r="S332" s="43"/>
    </row>
    <row r="333" spans="1:19" s="5" customFormat="1" ht="13.5">
      <c r="A333" s="38"/>
      <c r="B333" s="38"/>
      <c r="R333" s="43"/>
      <c r="S333" s="43"/>
    </row>
    <row r="334" spans="1:19" s="5" customFormat="1" ht="13.5">
      <c r="A334" s="38"/>
      <c r="B334" s="38"/>
      <c r="R334" s="43"/>
      <c r="S334" s="43"/>
    </row>
    <row r="335" spans="1:19" s="5" customFormat="1" ht="13.5">
      <c r="A335" s="38"/>
      <c r="B335" s="38"/>
      <c r="R335" s="43"/>
      <c r="S335" s="43"/>
    </row>
    <row r="336" spans="1:19" s="5" customFormat="1" ht="13.5">
      <c r="A336" s="38"/>
      <c r="B336" s="38"/>
      <c r="R336" s="43"/>
      <c r="S336" s="43"/>
    </row>
    <row r="337" spans="1:19" s="5" customFormat="1" ht="13.5">
      <c r="A337" s="38"/>
      <c r="B337" s="38"/>
      <c r="R337" s="43"/>
      <c r="S337" s="43"/>
    </row>
    <row r="338" spans="1:19" s="5" customFormat="1" ht="13.5">
      <c r="A338" s="38"/>
      <c r="B338" s="38"/>
      <c r="R338" s="43"/>
      <c r="S338" s="43"/>
    </row>
    <row r="339" spans="1:19" s="5" customFormat="1" ht="13.5">
      <c r="A339" s="38"/>
      <c r="B339" s="38"/>
      <c r="R339" s="43"/>
      <c r="S339" s="43"/>
    </row>
    <row r="340" spans="1:19" s="5" customFormat="1" ht="13.5">
      <c r="A340" s="38"/>
      <c r="B340" s="38"/>
      <c r="R340" s="43"/>
      <c r="S340" s="43"/>
    </row>
    <row r="341" spans="1:19" s="5" customFormat="1" ht="13.5">
      <c r="A341" s="38"/>
      <c r="B341" s="38"/>
      <c r="R341" s="43"/>
      <c r="S341" s="43"/>
    </row>
    <row r="342" spans="1:19" s="5" customFormat="1" ht="13.5">
      <c r="A342" s="38"/>
      <c r="B342" s="38"/>
      <c r="R342" s="43"/>
      <c r="S342" s="43"/>
    </row>
    <row r="343" spans="1:19" s="5" customFormat="1" ht="13.5">
      <c r="A343" s="38"/>
      <c r="B343" s="38"/>
      <c r="R343" s="43"/>
      <c r="S343" s="43"/>
    </row>
    <row r="344" spans="1:19" s="5" customFormat="1" ht="13.5">
      <c r="A344" s="38"/>
      <c r="B344" s="38"/>
      <c r="R344" s="43"/>
      <c r="S344" s="43"/>
    </row>
    <row r="345" spans="1:19" s="5" customFormat="1" ht="13.5">
      <c r="A345" s="38"/>
      <c r="B345" s="38"/>
      <c r="R345" s="43"/>
      <c r="S345" s="43"/>
    </row>
    <row r="346" spans="1:19" s="5" customFormat="1" ht="13.5">
      <c r="A346" s="38"/>
      <c r="B346" s="38"/>
      <c r="R346" s="43"/>
      <c r="S346" s="43"/>
    </row>
    <row r="347" spans="1:19" s="5" customFormat="1" ht="13.5">
      <c r="A347" s="38"/>
      <c r="B347" s="38"/>
      <c r="R347" s="43"/>
      <c r="S347" s="43"/>
    </row>
    <row r="348" spans="1:19" s="5" customFormat="1" ht="13.5">
      <c r="A348" s="38"/>
      <c r="B348" s="38"/>
      <c r="R348" s="43"/>
      <c r="S348" s="43"/>
    </row>
    <row r="349" spans="1:19" s="5" customFormat="1" ht="13.5">
      <c r="A349" s="38"/>
      <c r="B349" s="38"/>
      <c r="R349" s="43"/>
      <c r="S349" s="43"/>
    </row>
    <row r="350" spans="1:19" s="5" customFormat="1" ht="13.5">
      <c r="A350" s="38"/>
      <c r="B350" s="38"/>
      <c r="R350" s="43"/>
      <c r="S350" s="43"/>
    </row>
    <row r="351" spans="1:19" s="5" customFormat="1" ht="13.5">
      <c r="A351" s="38"/>
      <c r="B351" s="38"/>
      <c r="R351" s="43"/>
      <c r="S351" s="43"/>
    </row>
    <row r="352" spans="1:19" s="5" customFormat="1" ht="13.5">
      <c r="A352" s="38"/>
      <c r="B352" s="38"/>
      <c r="R352" s="43"/>
      <c r="S352" s="43"/>
    </row>
    <row r="353" spans="1:19" s="5" customFormat="1" ht="13.5">
      <c r="A353" s="38"/>
      <c r="B353" s="38"/>
      <c r="R353" s="43"/>
      <c r="S353" s="43"/>
    </row>
    <row r="354" spans="1:19" s="5" customFormat="1" ht="13.5">
      <c r="A354" s="38"/>
      <c r="B354" s="38"/>
      <c r="R354" s="43"/>
      <c r="S354" s="43"/>
    </row>
    <row r="355" spans="1:19" s="5" customFormat="1" ht="13.5">
      <c r="A355" s="38"/>
      <c r="B355" s="38"/>
      <c r="R355" s="43"/>
      <c r="S355" s="43"/>
    </row>
    <row r="356" spans="1:19" s="5" customFormat="1" ht="13.5">
      <c r="A356" s="38"/>
      <c r="B356" s="38"/>
      <c r="R356" s="43"/>
      <c r="S356" s="43"/>
    </row>
    <row r="357" spans="1:19" s="5" customFormat="1" ht="13.5">
      <c r="A357" s="38"/>
      <c r="B357" s="38"/>
      <c r="R357" s="43"/>
      <c r="S357" s="43"/>
    </row>
    <row r="358" spans="1:19" s="5" customFormat="1" ht="13.5">
      <c r="A358" s="38"/>
      <c r="B358" s="38"/>
      <c r="R358" s="43"/>
      <c r="S358" s="43"/>
    </row>
    <row r="359" spans="1:19" s="5" customFormat="1" ht="13.5">
      <c r="A359" s="38"/>
      <c r="B359" s="38"/>
      <c r="R359" s="43"/>
      <c r="S359" s="43"/>
    </row>
    <row r="360" spans="1:19" s="5" customFormat="1" ht="13.5">
      <c r="A360" s="38"/>
      <c r="B360" s="38"/>
      <c r="R360" s="43"/>
      <c r="S360" s="43"/>
    </row>
    <row r="361" spans="1:19" s="5" customFormat="1" ht="13.5">
      <c r="A361" s="38"/>
      <c r="B361" s="38"/>
      <c r="R361" s="43"/>
      <c r="S361" s="43"/>
    </row>
    <row r="362" spans="1:19" s="5" customFormat="1" ht="13.5">
      <c r="A362" s="38"/>
      <c r="B362" s="38"/>
      <c r="R362" s="43"/>
      <c r="S362" s="43"/>
    </row>
    <row r="363" spans="1:19" s="5" customFormat="1" ht="13.5">
      <c r="A363" s="38"/>
      <c r="B363" s="38"/>
      <c r="R363" s="43"/>
      <c r="S363" s="43"/>
    </row>
    <row r="364" spans="1:19" s="5" customFormat="1" ht="13.5">
      <c r="A364" s="38"/>
      <c r="B364" s="38"/>
      <c r="R364" s="43"/>
      <c r="S364" s="43"/>
    </row>
    <row r="365" spans="1:19" s="5" customFormat="1" ht="13.5">
      <c r="A365" s="38"/>
      <c r="B365" s="38"/>
      <c r="R365" s="43"/>
      <c r="S365" s="43"/>
    </row>
    <row r="366" spans="1:19" s="5" customFormat="1" ht="13.5">
      <c r="A366" s="38"/>
      <c r="B366" s="38"/>
      <c r="R366" s="43"/>
      <c r="S366" s="43"/>
    </row>
    <row r="367" spans="1:19" s="5" customFormat="1" ht="13.5">
      <c r="A367" s="38"/>
      <c r="B367" s="38"/>
      <c r="R367" s="43"/>
      <c r="S367" s="43"/>
    </row>
    <row r="368" spans="1:19" s="5" customFormat="1" ht="13.5">
      <c r="A368" s="38"/>
      <c r="B368" s="38"/>
      <c r="R368" s="43"/>
      <c r="S368" s="43"/>
    </row>
    <row r="369" spans="1:19" s="5" customFormat="1" ht="13.5">
      <c r="A369" s="38"/>
      <c r="B369" s="38"/>
      <c r="R369" s="43"/>
      <c r="S369" s="43"/>
    </row>
    <row r="370" spans="1:19" s="5" customFormat="1" ht="13.5">
      <c r="A370" s="38"/>
      <c r="B370" s="38"/>
      <c r="R370" s="43"/>
      <c r="S370" s="43"/>
    </row>
    <row r="371" spans="1:19" s="5" customFormat="1" ht="13.5">
      <c r="A371" s="38"/>
      <c r="B371" s="38"/>
      <c r="R371" s="43"/>
      <c r="S371" s="43"/>
    </row>
    <row r="372" spans="1:19" s="5" customFormat="1" ht="13.5">
      <c r="A372" s="38"/>
      <c r="B372" s="38"/>
      <c r="R372" s="43"/>
      <c r="S372" s="43"/>
    </row>
    <row r="373" spans="1:19" s="5" customFormat="1" ht="13.5">
      <c r="A373" s="38"/>
      <c r="B373" s="38"/>
      <c r="R373" s="43"/>
      <c r="S373" s="43"/>
    </row>
    <row r="374" spans="1:19" s="5" customFormat="1" ht="13.5">
      <c r="A374" s="38"/>
      <c r="B374" s="38"/>
      <c r="R374" s="43"/>
      <c r="S374" s="43"/>
    </row>
    <row r="375" spans="1:19" s="5" customFormat="1" ht="13.5">
      <c r="A375" s="38"/>
      <c r="B375" s="38"/>
      <c r="R375" s="43"/>
      <c r="S375" s="43"/>
    </row>
    <row r="376" spans="1:19" s="5" customFormat="1" ht="13.5">
      <c r="A376" s="38"/>
      <c r="B376" s="38"/>
      <c r="R376" s="43"/>
      <c r="S376" s="43"/>
    </row>
    <row r="377" spans="1:19" s="5" customFormat="1" ht="13.5">
      <c r="A377" s="38"/>
      <c r="B377" s="38"/>
      <c r="R377" s="43"/>
      <c r="S377" s="43"/>
    </row>
    <row r="378" spans="1:19" s="5" customFormat="1" ht="13.5">
      <c r="A378" s="38"/>
      <c r="B378" s="38"/>
      <c r="R378" s="43"/>
      <c r="S378" s="43"/>
    </row>
    <row r="379" spans="1:19" s="5" customFormat="1" ht="13.5">
      <c r="A379" s="38"/>
      <c r="B379" s="38"/>
      <c r="R379" s="43"/>
      <c r="S379" s="43"/>
    </row>
    <row r="380" spans="1:19" s="5" customFormat="1" ht="13.5">
      <c r="A380" s="38"/>
      <c r="B380" s="38"/>
      <c r="R380" s="43"/>
      <c r="S380" s="43"/>
    </row>
    <row r="381" spans="1:19" s="5" customFormat="1" ht="13.5">
      <c r="A381" s="38"/>
      <c r="B381" s="38"/>
      <c r="R381" s="43"/>
      <c r="S381" s="43"/>
    </row>
    <row r="382" spans="1:19" s="5" customFormat="1" ht="13.5">
      <c r="A382" s="38"/>
      <c r="B382" s="38"/>
      <c r="R382" s="43"/>
      <c r="S382" s="43"/>
    </row>
    <row r="383" spans="1:19" s="5" customFormat="1" ht="13.5">
      <c r="A383" s="38"/>
      <c r="B383" s="38"/>
      <c r="R383" s="43"/>
      <c r="S383" s="43"/>
    </row>
    <row r="384" spans="1:19" s="5" customFormat="1" ht="13.5">
      <c r="A384" s="38"/>
      <c r="B384" s="38"/>
      <c r="R384" s="43"/>
      <c r="S384" s="43"/>
    </row>
    <row r="385" spans="1:19" s="5" customFormat="1" ht="13.5">
      <c r="A385" s="38"/>
      <c r="B385" s="38"/>
      <c r="R385" s="43"/>
      <c r="S385" s="43"/>
    </row>
    <row r="386" spans="1:19" s="5" customFormat="1" ht="13.5">
      <c r="A386" s="38"/>
      <c r="B386" s="38"/>
      <c r="R386" s="43"/>
      <c r="S386" s="43"/>
    </row>
    <row r="387" spans="1:19" s="5" customFormat="1" ht="13.5">
      <c r="A387" s="38"/>
      <c r="B387" s="38"/>
      <c r="R387" s="43"/>
      <c r="S387" s="43"/>
    </row>
    <row r="388" spans="1:19" s="5" customFormat="1" ht="13.5">
      <c r="A388" s="38"/>
      <c r="B388" s="38"/>
      <c r="R388" s="43"/>
      <c r="S388" s="43"/>
    </row>
    <row r="389" spans="1:19" s="5" customFormat="1" ht="13.5">
      <c r="A389" s="38"/>
      <c r="B389" s="38"/>
      <c r="R389" s="43"/>
      <c r="S389" s="43"/>
    </row>
    <row r="390" spans="1:19" s="5" customFormat="1" ht="13.5">
      <c r="A390" s="38"/>
      <c r="B390" s="38"/>
      <c r="R390" s="43"/>
      <c r="S390" s="43"/>
    </row>
    <row r="391" spans="1:19" s="5" customFormat="1" ht="13.5">
      <c r="A391" s="38"/>
      <c r="B391" s="38"/>
      <c r="R391" s="43"/>
      <c r="S391" s="43"/>
    </row>
    <row r="392" spans="1:19" s="5" customFormat="1" ht="13.5">
      <c r="A392" s="38"/>
      <c r="B392" s="38"/>
      <c r="R392" s="43"/>
      <c r="S392" s="43"/>
    </row>
    <row r="393" spans="1:19" s="5" customFormat="1" ht="13.5">
      <c r="A393" s="38"/>
      <c r="B393" s="38"/>
      <c r="R393" s="43"/>
      <c r="S393" s="43"/>
    </row>
    <row r="394" spans="1:19" s="5" customFormat="1" ht="13.5">
      <c r="A394" s="38"/>
      <c r="B394" s="38"/>
      <c r="R394" s="43"/>
      <c r="S394" s="43"/>
    </row>
    <row r="395" spans="1:19" s="5" customFormat="1" ht="13.5">
      <c r="A395" s="38"/>
      <c r="B395" s="38"/>
      <c r="R395" s="43"/>
      <c r="S395" s="43"/>
    </row>
    <row r="396" spans="1:19" s="5" customFormat="1" ht="13.5">
      <c r="A396" s="38"/>
      <c r="B396" s="38"/>
      <c r="R396" s="43"/>
      <c r="S396" s="43"/>
    </row>
    <row r="397" spans="1:19" s="5" customFormat="1" ht="13.5">
      <c r="A397" s="38"/>
      <c r="B397" s="38"/>
      <c r="R397" s="43"/>
      <c r="S397" s="43"/>
    </row>
    <row r="398" spans="1:19" s="5" customFormat="1" ht="13.5">
      <c r="A398" s="38"/>
      <c r="B398" s="38"/>
      <c r="R398" s="43"/>
      <c r="S398" s="43"/>
    </row>
    <row r="399" spans="1:19" s="5" customFormat="1" ht="13.5">
      <c r="A399" s="38"/>
      <c r="B399" s="38"/>
      <c r="R399" s="43"/>
      <c r="S399" s="43"/>
    </row>
    <row r="400" spans="1:19" s="5" customFormat="1" ht="13.5">
      <c r="A400" s="38"/>
      <c r="B400" s="38"/>
      <c r="R400" s="43"/>
      <c r="S400" s="43"/>
    </row>
    <row r="401" spans="1:19" s="5" customFormat="1" ht="13.5">
      <c r="A401" s="38"/>
      <c r="B401" s="38"/>
      <c r="R401" s="43"/>
      <c r="S401" s="43"/>
    </row>
    <row r="402" spans="1:19" s="5" customFormat="1" ht="13.5">
      <c r="A402" s="38"/>
      <c r="B402" s="38"/>
      <c r="R402" s="43"/>
      <c r="S402" s="43"/>
    </row>
    <row r="403" spans="1:19" s="5" customFormat="1" ht="13.5">
      <c r="A403" s="38"/>
      <c r="B403" s="38"/>
      <c r="R403" s="43"/>
      <c r="S403" s="43"/>
    </row>
    <row r="404" spans="1:19" s="5" customFormat="1" ht="13.5">
      <c r="A404" s="38"/>
      <c r="B404" s="38"/>
      <c r="R404" s="43"/>
      <c r="S404" s="43"/>
    </row>
    <row r="405" spans="1:19" s="5" customFormat="1" ht="13.5">
      <c r="A405" s="38"/>
      <c r="B405" s="38"/>
      <c r="R405" s="43"/>
      <c r="S405" s="43"/>
    </row>
    <row r="406" spans="1:19" s="5" customFormat="1" ht="13.5">
      <c r="A406" s="38"/>
      <c r="B406" s="38"/>
      <c r="R406" s="43"/>
      <c r="S406" s="43"/>
    </row>
    <row r="407" spans="1:19" s="5" customFormat="1" ht="13.5">
      <c r="A407" s="38"/>
      <c r="B407" s="38"/>
      <c r="R407" s="43"/>
      <c r="S407" s="43"/>
    </row>
    <row r="408" spans="1:19" s="5" customFormat="1" ht="13.5">
      <c r="A408" s="38"/>
      <c r="B408" s="38"/>
      <c r="R408" s="43"/>
      <c r="S408" s="43"/>
    </row>
    <row r="409" spans="1:19" s="5" customFormat="1" ht="13.5">
      <c r="A409" s="38"/>
      <c r="B409" s="38"/>
      <c r="R409" s="43"/>
      <c r="S409" s="43"/>
    </row>
    <row r="410" spans="1:19" s="5" customFormat="1" ht="13.5">
      <c r="A410" s="38"/>
      <c r="B410" s="38"/>
      <c r="R410" s="43"/>
      <c r="S410" s="43"/>
    </row>
    <row r="411" spans="1:19" s="5" customFormat="1" ht="13.5">
      <c r="A411" s="38"/>
      <c r="B411" s="38"/>
      <c r="R411" s="43"/>
      <c r="S411" s="43"/>
    </row>
    <row r="412" spans="1:19" s="5" customFormat="1" ht="13.5">
      <c r="A412" s="38"/>
      <c r="B412" s="38"/>
      <c r="R412" s="43"/>
      <c r="S412" s="43"/>
    </row>
    <row r="413" spans="1:19" s="5" customFormat="1" ht="13.5">
      <c r="A413" s="38"/>
      <c r="B413" s="38"/>
      <c r="R413" s="43"/>
      <c r="S413" s="43"/>
    </row>
    <row r="414" spans="1:19" s="5" customFormat="1" ht="13.5">
      <c r="A414" s="38"/>
      <c r="B414" s="38"/>
      <c r="R414" s="43"/>
      <c r="S414" s="43"/>
    </row>
    <row r="415" spans="1:19" s="5" customFormat="1" ht="13.5">
      <c r="A415" s="38"/>
      <c r="B415" s="38"/>
      <c r="R415" s="43"/>
      <c r="S415" s="43"/>
    </row>
    <row r="416" spans="1:19" s="5" customFormat="1" ht="13.5">
      <c r="A416" s="38"/>
      <c r="B416" s="38"/>
      <c r="R416" s="43"/>
      <c r="S416" s="43"/>
    </row>
    <row r="417" spans="1:19" s="5" customFormat="1" ht="13.5">
      <c r="A417" s="38"/>
      <c r="B417" s="38"/>
      <c r="R417" s="43"/>
      <c r="S417" s="43"/>
    </row>
    <row r="418" spans="1:19" s="5" customFormat="1" ht="13.5">
      <c r="A418" s="38"/>
      <c r="B418" s="38"/>
      <c r="R418" s="43"/>
      <c r="S418" s="43"/>
    </row>
    <row r="419" spans="1:19" s="5" customFormat="1" ht="13.5">
      <c r="A419" s="38"/>
      <c r="B419" s="38"/>
      <c r="R419" s="43"/>
      <c r="S419" s="43"/>
    </row>
    <row r="420" spans="1:19" s="5" customFormat="1" ht="13.5">
      <c r="A420" s="38"/>
      <c r="B420" s="38"/>
      <c r="R420" s="43"/>
      <c r="S420" s="43"/>
    </row>
    <row r="421" spans="1:19" s="5" customFormat="1" ht="13.5">
      <c r="A421" s="38"/>
      <c r="B421" s="38"/>
      <c r="R421" s="43"/>
      <c r="S421" s="43"/>
    </row>
    <row r="422" spans="1:19" s="5" customFormat="1" ht="13.5">
      <c r="A422" s="38"/>
      <c r="B422" s="38"/>
      <c r="R422" s="43"/>
      <c r="S422" s="43"/>
    </row>
    <row r="423" spans="1:19" s="5" customFormat="1" ht="13.5">
      <c r="A423" s="38"/>
      <c r="B423" s="38"/>
      <c r="R423" s="43"/>
      <c r="S423" s="43"/>
    </row>
    <row r="424" spans="1:19" s="5" customFormat="1" ht="13.5">
      <c r="A424" s="38"/>
      <c r="B424" s="38"/>
      <c r="R424" s="43"/>
      <c r="S424" s="43"/>
    </row>
    <row r="425" spans="1:19" s="5" customFormat="1" ht="13.5">
      <c r="A425" s="38"/>
      <c r="B425" s="38"/>
      <c r="R425" s="43"/>
      <c r="S425" s="43"/>
    </row>
    <row r="426" spans="1:19" s="5" customFormat="1" ht="13.5">
      <c r="A426" s="38"/>
      <c r="B426" s="38"/>
      <c r="R426" s="43"/>
      <c r="S426" s="43"/>
    </row>
    <row r="427" spans="1:19" s="5" customFormat="1" ht="13.5">
      <c r="A427" s="38"/>
      <c r="B427" s="38"/>
      <c r="R427" s="43"/>
      <c r="S427" s="43"/>
    </row>
    <row r="428" spans="1:19" s="5" customFormat="1" ht="13.5">
      <c r="A428" s="38"/>
      <c r="B428" s="38"/>
      <c r="R428" s="43"/>
      <c r="S428" s="43"/>
    </row>
    <row r="429" spans="1:19" s="5" customFormat="1" ht="13.5">
      <c r="A429" s="38"/>
      <c r="B429" s="38"/>
      <c r="R429" s="43"/>
      <c r="S429" s="43"/>
    </row>
    <row r="430" spans="1:19" s="5" customFormat="1" ht="13.5">
      <c r="A430" s="38"/>
      <c r="B430" s="38"/>
      <c r="R430" s="43"/>
      <c r="S430" s="43"/>
    </row>
    <row r="431" spans="1:19" s="5" customFormat="1" ht="13.5">
      <c r="A431" s="38"/>
      <c r="B431" s="38"/>
      <c r="R431" s="43"/>
      <c r="S431" s="43"/>
    </row>
    <row r="432" spans="1:19" s="5" customFormat="1" ht="13.5">
      <c r="A432" s="38"/>
      <c r="B432" s="38"/>
      <c r="R432" s="43"/>
      <c r="S432" s="43"/>
    </row>
    <row r="433" spans="1:19" s="5" customFormat="1" ht="13.5">
      <c r="A433" s="38"/>
      <c r="B433" s="38"/>
      <c r="R433" s="43"/>
      <c r="S433" s="43"/>
    </row>
    <row r="434" spans="1:19" s="5" customFormat="1" ht="13.5">
      <c r="A434" s="38"/>
      <c r="B434" s="38"/>
      <c r="R434" s="43"/>
      <c r="S434" s="43"/>
    </row>
    <row r="435" spans="1:19" s="5" customFormat="1" ht="13.5">
      <c r="A435" s="38"/>
      <c r="B435" s="38"/>
      <c r="R435" s="43"/>
      <c r="S435" s="43"/>
    </row>
    <row r="436" spans="1:19" s="5" customFormat="1" ht="13.5">
      <c r="A436" s="38"/>
      <c r="B436" s="38"/>
      <c r="R436" s="43"/>
      <c r="S436" s="43"/>
    </row>
    <row r="437" spans="1:19" s="5" customFormat="1" ht="13.5">
      <c r="A437" s="38"/>
      <c r="B437" s="38"/>
      <c r="R437" s="43"/>
      <c r="S437" s="43"/>
    </row>
    <row r="438" spans="1:19" s="5" customFormat="1" ht="13.5">
      <c r="A438" s="38"/>
      <c r="B438" s="38"/>
      <c r="R438" s="43"/>
      <c r="S438" s="43"/>
    </row>
    <row r="439" spans="1:19" s="5" customFormat="1" ht="13.5">
      <c r="A439" s="38"/>
      <c r="B439" s="38"/>
      <c r="R439" s="43"/>
      <c r="S439" s="43"/>
    </row>
    <row r="440" spans="1:19" s="5" customFormat="1" ht="13.5">
      <c r="A440" s="38"/>
      <c r="B440" s="38"/>
      <c r="R440" s="43"/>
      <c r="S440" s="43"/>
    </row>
    <row r="441" spans="1:19" s="5" customFormat="1" ht="13.5">
      <c r="A441" s="38"/>
      <c r="B441" s="38"/>
      <c r="R441" s="43"/>
      <c r="S441" s="43"/>
    </row>
    <row r="442" spans="1:19" s="5" customFormat="1" ht="13.5">
      <c r="A442" s="38"/>
      <c r="B442" s="38"/>
      <c r="R442" s="43"/>
      <c r="S442" s="43"/>
    </row>
    <row r="443" spans="1:19" s="5" customFormat="1" ht="13.5">
      <c r="A443" s="38"/>
      <c r="B443" s="38"/>
      <c r="R443" s="43"/>
      <c r="S443" s="43"/>
    </row>
    <row r="444" spans="1:19" s="5" customFormat="1" ht="13.5">
      <c r="A444" s="38"/>
      <c r="B444" s="38"/>
      <c r="R444" s="43"/>
      <c r="S444" s="43"/>
    </row>
    <row r="445" spans="1:19" s="5" customFormat="1" ht="13.5">
      <c r="A445" s="38"/>
      <c r="B445" s="38"/>
      <c r="R445" s="43"/>
      <c r="S445" s="43"/>
    </row>
    <row r="446" spans="1:19" s="5" customFormat="1" ht="13.5">
      <c r="A446" s="38"/>
      <c r="B446" s="38"/>
      <c r="R446" s="43"/>
      <c r="S446" s="43"/>
    </row>
    <row r="447" spans="1:19" s="5" customFormat="1" ht="13.5">
      <c r="A447" s="38"/>
      <c r="B447" s="38"/>
      <c r="R447" s="43"/>
      <c r="S447" s="43"/>
    </row>
    <row r="448" spans="1:19" s="5" customFormat="1" ht="13.5">
      <c r="A448" s="38"/>
      <c r="B448" s="38"/>
      <c r="R448" s="43"/>
      <c r="S448" s="43"/>
    </row>
    <row r="449" spans="1:19" s="5" customFormat="1" ht="13.5">
      <c r="A449" s="38"/>
      <c r="B449" s="38"/>
      <c r="R449" s="43"/>
      <c r="S449" s="43"/>
    </row>
    <row r="450" spans="1:19" s="5" customFormat="1" ht="13.5">
      <c r="A450" s="38"/>
      <c r="B450" s="38"/>
      <c r="R450" s="43"/>
      <c r="S450" s="43"/>
    </row>
    <row r="451" spans="1:19" s="5" customFormat="1" ht="13.5">
      <c r="A451" s="38"/>
      <c r="B451" s="38"/>
      <c r="R451" s="43"/>
      <c r="S451" s="43"/>
    </row>
    <row r="452" spans="1:19" s="5" customFormat="1" ht="13.5">
      <c r="A452" s="38"/>
      <c r="B452" s="38"/>
      <c r="R452" s="43"/>
      <c r="S452" s="43"/>
    </row>
    <row r="453" spans="1:19" s="5" customFormat="1" ht="13.5">
      <c r="A453" s="38"/>
      <c r="B453" s="38"/>
      <c r="R453" s="43"/>
      <c r="S453" s="43"/>
    </row>
    <row r="454" spans="1:19" s="5" customFormat="1" ht="13.5">
      <c r="A454" s="38"/>
      <c r="B454" s="38"/>
      <c r="R454" s="43"/>
      <c r="S454" s="43"/>
    </row>
    <row r="455" spans="1:19" s="5" customFormat="1" ht="13.5">
      <c r="A455" s="38"/>
      <c r="B455" s="38"/>
      <c r="R455" s="43"/>
      <c r="S455" s="43"/>
    </row>
    <row r="456" spans="1:19" s="5" customFormat="1" ht="13.5">
      <c r="A456" s="38"/>
      <c r="B456" s="38"/>
      <c r="R456" s="43"/>
      <c r="S456" s="43"/>
    </row>
    <row r="457" spans="1:19" s="5" customFormat="1" ht="13.5">
      <c r="A457" s="38"/>
      <c r="B457" s="38"/>
      <c r="R457" s="43"/>
      <c r="S457" s="43"/>
    </row>
    <row r="458" spans="1:19" s="5" customFormat="1" ht="13.5">
      <c r="A458" s="38"/>
      <c r="B458" s="38"/>
      <c r="R458" s="43"/>
      <c r="S458" s="43"/>
    </row>
    <row r="459" spans="1:19" s="5" customFormat="1" ht="13.5">
      <c r="A459" s="38"/>
      <c r="B459" s="38"/>
      <c r="R459" s="43"/>
      <c r="S459" s="43"/>
    </row>
    <row r="460" spans="1:19" s="5" customFormat="1" ht="13.5">
      <c r="A460" s="38"/>
      <c r="B460" s="38"/>
      <c r="R460" s="43"/>
      <c r="S460" s="43"/>
    </row>
    <row r="461" spans="1:19" s="5" customFormat="1" ht="13.5">
      <c r="A461" s="38"/>
      <c r="B461" s="38"/>
      <c r="R461" s="43"/>
      <c r="S461" s="43"/>
    </row>
    <row r="462" spans="1:19" s="5" customFormat="1" ht="13.5">
      <c r="A462" s="38"/>
      <c r="B462" s="38"/>
      <c r="R462" s="43"/>
      <c r="S462" s="43"/>
    </row>
    <row r="463" spans="1:19" s="5" customFormat="1" ht="13.5">
      <c r="A463" s="38"/>
      <c r="B463" s="38"/>
      <c r="R463" s="43"/>
      <c r="S463" s="43"/>
    </row>
    <row r="464" spans="1:19" s="5" customFormat="1" ht="13.5">
      <c r="A464" s="38"/>
      <c r="B464" s="38"/>
      <c r="R464" s="43"/>
      <c r="S464" s="43"/>
    </row>
    <row r="465" spans="1:19" s="5" customFormat="1" ht="13.5">
      <c r="A465" s="38"/>
      <c r="B465" s="38"/>
      <c r="R465" s="43"/>
      <c r="S465" s="43"/>
    </row>
    <row r="466" spans="1:19" s="5" customFormat="1" ht="13.5">
      <c r="A466" s="38"/>
      <c r="B466" s="38"/>
      <c r="R466" s="43"/>
      <c r="S466" s="43"/>
    </row>
    <row r="467" spans="1:19" s="5" customFormat="1" ht="13.5">
      <c r="A467" s="38"/>
      <c r="B467" s="38"/>
      <c r="R467" s="43"/>
      <c r="S467" s="43"/>
    </row>
    <row r="468" spans="1:19" s="5" customFormat="1" ht="13.5">
      <c r="A468" s="38"/>
      <c r="B468" s="38"/>
      <c r="R468" s="43"/>
      <c r="S468" s="43"/>
    </row>
    <row r="469" spans="1:19" s="5" customFormat="1" ht="13.5">
      <c r="A469" s="38"/>
      <c r="B469" s="38"/>
      <c r="R469" s="43"/>
      <c r="S469" s="43"/>
    </row>
    <row r="470" spans="1:19" s="5" customFormat="1" ht="13.5">
      <c r="A470" s="38"/>
      <c r="B470" s="38"/>
      <c r="R470" s="43"/>
      <c r="S470" s="43"/>
    </row>
    <row r="471" spans="1:19" s="5" customFormat="1" ht="13.5">
      <c r="A471" s="38"/>
      <c r="B471" s="38"/>
      <c r="R471" s="43"/>
      <c r="S471" s="43"/>
    </row>
    <row r="472" spans="1:19" s="5" customFormat="1" ht="13.5">
      <c r="A472" s="38"/>
      <c r="B472" s="38"/>
      <c r="R472" s="43"/>
      <c r="S472" s="43"/>
    </row>
    <row r="473" spans="1:19" s="5" customFormat="1" ht="13.5">
      <c r="A473" s="38"/>
      <c r="B473" s="38"/>
      <c r="R473" s="43"/>
      <c r="S473" s="43"/>
    </row>
    <row r="474" spans="1:19" s="5" customFormat="1" ht="13.5">
      <c r="A474" s="38"/>
      <c r="B474" s="38"/>
      <c r="R474" s="43"/>
      <c r="S474" s="43"/>
    </row>
    <row r="475" spans="1:19" s="5" customFormat="1" ht="13.5">
      <c r="A475" s="38"/>
      <c r="B475" s="38"/>
      <c r="R475" s="43"/>
      <c r="S475" s="43"/>
    </row>
    <row r="476" spans="1:19" s="5" customFormat="1" ht="13.5">
      <c r="A476" s="38"/>
      <c r="B476" s="38"/>
      <c r="R476" s="43"/>
      <c r="S476" s="43"/>
    </row>
    <row r="477" spans="1:19" s="5" customFormat="1" ht="13.5">
      <c r="A477" s="38"/>
      <c r="B477" s="38"/>
      <c r="R477" s="43"/>
      <c r="S477" s="43"/>
    </row>
    <row r="478" spans="1:19" s="5" customFormat="1" ht="13.5">
      <c r="A478" s="38"/>
      <c r="B478" s="38"/>
      <c r="R478" s="43"/>
      <c r="S478" s="43"/>
    </row>
    <row r="479" spans="1:19" s="5" customFormat="1" ht="13.5">
      <c r="A479" s="38"/>
      <c r="B479" s="38"/>
      <c r="R479" s="43"/>
      <c r="S479" s="43"/>
    </row>
    <row r="480" spans="1:19" s="5" customFormat="1" ht="13.5">
      <c r="A480" s="38"/>
      <c r="B480" s="38"/>
      <c r="R480" s="43"/>
      <c r="S480" s="43"/>
    </row>
    <row r="481" spans="1:19" s="5" customFormat="1" ht="13.5">
      <c r="A481" s="38"/>
      <c r="B481" s="38"/>
      <c r="R481" s="43"/>
      <c r="S481" s="43"/>
    </row>
    <row r="482" spans="1:19" s="5" customFormat="1" ht="13.5">
      <c r="A482" s="38"/>
      <c r="B482" s="38"/>
      <c r="R482" s="43"/>
      <c r="S482" s="43"/>
    </row>
    <row r="483" spans="1:19" s="5" customFormat="1" ht="13.5">
      <c r="A483" s="38"/>
      <c r="B483" s="38"/>
      <c r="R483" s="43"/>
      <c r="S483" s="43"/>
    </row>
    <row r="484" spans="1:19" s="5" customFormat="1" ht="13.5">
      <c r="A484" s="38"/>
      <c r="B484" s="38"/>
      <c r="R484" s="43"/>
      <c r="S484" s="43"/>
    </row>
    <row r="485" spans="1:19" s="5" customFormat="1" ht="13.5">
      <c r="A485" s="38"/>
      <c r="B485" s="38"/>
      <c r="R485" s="43"/>
      <c r="S485" s="43"/>
    </row>
    <row r="486" spans="1:19" s="5" customFormat="1" ht="13.5">
      <c r="A486" s="38"/>
      <c r="B486" s="38"/>
      <c r="R486" s="43"/>
      <c r="S486" s="43"/>
    </row>
    <row r="487" spans="1:19" s="5" customFormat="1" ht="13.5">
      <c r="A487" s="38"/>
      <c r="B487" s="38"/>
      <c r="R487" s="43"/>
      <c r="S487" s="43"/>
    </row>
    <row r="488" spans="1:19" s="5" customFormat="1" ht="13.5">
      <c r="A488" s="38"/>
      <c r="B488" s="38"/>
      <c r="R488" s="43"/>
      <c r="S488" s="43"/>
    </row>
    <row r="489" spans="1:19" s="5" customFormat="1" ht="13.5">
      <c r="A489" s="38"/>
      <c r="B489" s="38"/>
      <c r="R489" s="43"/>
      <c r="S489" s="43"/>
    </row>
    <row r="490" spans="1:19" s="5" customFormat="1" ht="13.5">
      <c r="A490" s="38"/>
      <c r="B490" s="38"/>
      <c r="R490" s="43"/>
      <c r="S490" s="43"/>
    </row>
    <row r="491" spans="1:19" s="5" customFormat="1" ht="13.5">
      <c r="A491" s="38"/>
      <c r="B491" s="38"/>
      <c r="R491" s="43"/>
      <c r="S491" s="43"/>
    </row>
    <row r="492" spans="1:19" s="5" customFormat="1" ht="13.5">
      <c r="A492" s="38"/>
      <c r="B492" s="38"/>
      <c r="R492" s="43"/>
      <c r="S492" s="43"/>
    </row>
    <row r="493" spans="1:19" s="5" customFormat="1" ht="13.5">
      <c r="A493" s="38"/>
      <c r="B493" s="38"/>
      <c r="R493" s="43"/>
      <c r="S493" s="43"/>
    </row>
    <row r="494" spans="1:19" s="5" customFormat="1" ht="13.5">
      <c r="A494" s="38"/>
      <c r="B494" s="38"/>
      <c r="R494" s="43"/>
      <c r="S494" s="43"/>
    </row>
    <row r="495" spans="1:19" s="5" customFormat="1" ht="13.5">
      <c r="A495" s="38"/>
      <c r="B495" s="38"/>
      <c r="R495" s="43"/>
      <c r="S495" s="43"/>
    </row>
    <row r="496" spans="1:19" s="5" customFormat="1" ht="13.5">
      <c r="A496" s="38"/>
      <c r="B496" s="38"/>
      <c r="R496" s="43"/>
      <c r="S496" s="43"/>
    </row>
    <row r="497" spans="1:19" s="5" customFormat="1" ht="13.5">
      <c r="A497" s="38"/>
      <c r="B497" s="38"/>
      <c r="R497" s="43"/>
      <c r="S497" s="43"/>
    </row>
    <row r="498" spans="1:19" s="5" customFormat="1" ht="13.5">
      <c r="A498" s="38"/>
      <c r="B498" s="38"/>
      <c r="R498" s="43"/>
      <c r="S498" s="43"/>
    </row>
    <row r="499" spans="1:19" s="5" customFormat="1" ht="13.5">
      <c r="A499" s="38"/>
      <c r="B499" s="38"/>
      <c r="R499" s="43"/>
      <c r="S499" s="43"/>
    </row>
    <row r="500" spans="1:19" s="5" customFormat="1" ht="13.5">
      <c r="A500" s="38"/>
      <c r="B500" s="38"/>
      <c r="R500" s="43"/>
      <c r="S500" s="43"/>
    </row>
    <row r="501" spans="1:19" s="5" customFormat="1" ht="13.5">
      <c r="A501" s="38"/>
      <c r="B501" s="38"/>
      <c r="R501" s="43"/>
      <c r="S501" s="43"/>
    </row>
    <row r="502" spans="1:19" s="5" customFormat="1" ht="13.5">
      <c r="A502" s="38"/>
      <c r="B502" s="38"/>
      <c r="R502" s="43"/>
      <c r="S502" s="43"/>
    </row>
    <row r="503" spans="1:19" s="5" customFormat="1" ht="13.5">
      <c r="A503" s="38"/>
      <c r="B503" s="38"/>
      <c r="R503" s="43"/>
      <c r="S503" s="43"/>
    </row>
    <row r="504" spans="1:19" s="5" customFormat="1" ht="13.5">
      <c r="A504" s="38"/>
      <c r="B504" s="38"/>
      <c r="R504" s="43"/>
      <c r="S504" s="43"/>
    </row>
    <row r="505" spans="1:19" s="5" customFormat="1" ht="13.5">
      <c r="A505" s="38"/>
      <c r="B505" s="38"/>
      <c r="R505" s="43"/>
      <c r="S505" s="43"/>
    </row>
    <row r="506" spans="1:19" s="5" customFormat="1" ht="13.5">
      <c r="A506" s="38"/>
      <c r="B506" s="38"/>
      <c r="R506" s="43"/>
      <c r="S506" s="43"/>
    </row>
    <row r="507" spans="1:19" s="5" customFormat="1" ht="13.5">
      <c r="A507" s="38"/>
      <c r="B507" s="38"/>
      <c r="R507" s="43"/>
      <c r="S507" s="43"/>
    </row>
    <row r="508" spans="1:19" s="5" customFormat="1" ht="13.5">
      <c r="A508" s="38"/>
      <c r="B508" s="38"/>
      <c r="R508" s="43"/>
      <c r="S508" s="43"/>
    </row>
    <row r="509" spans="1:19" s="5" customFormat="1" ht="13.5">
      <c r="A509" s="38"/>
      <c r="B509" s="38"/>
      <c r="R509" s="43"/>
      <c r="S509" s="43"/>
    </row>
    <row r="510" spans="1:19" s="5" customFormat="1" ht="13.5">
      <c r="A510" s="38"/>
      <c r="B510" s="38"/>
      <c r="R510" s="43"/>
      <c r="S510" s="43"/>
    </row>
    <row r="511" spans="1:19" s="5" customFormat="1" ht="13.5">
      <c r="A511" s="38"/>
      <c r="B511" s="38"/>
      <c r="R511" s="43"/>
      <c r="S511" s="43"/>
    </row>
    <row r="512" spans="1:19" s="5" customFormat="1" ht="13.5">
      <c r="A512" s="38"/>
      <c r="B512" s="38"/>
      <c r="R512" s="43"/>
      <c r="S512" s="43"/>
    </row>
    <row r="513" spans="1:19" s="5" customFormat="1" ht="13.5">
      <c r="A513" s="38"/>
      <c r="B513" s="38"/>
      <c r="R513" s="43"/>
      <c r="S513" s="43"/>
    </row>
    <row r="514" spans="1:19" s="5" customFormat="1" ht="13.5">
      <c r="A514" s="38"/>
      <c r="B514" s="38"/>
      <c r="R514" s="43"/>
      <c r="S514" s="43"/>
    </row>
    <row r="515" spans="1:19" s="5" customFormat="1" ht="13.5">
      <c r="A515" s="38"/>
      <c r="B515" s="38"/>
      <c r="R515" s="43"/>
      <c r="S515" s="43"/>
    </row>
    <row r="516" spans="1:19" s="5" customFormat="1" ht="13.5">
      <c r="A516" s="38"/>
      <c r="B516" s="38"/>
      <c r="R516" s="43"/>
      <c r="S516" s="43"/>
    </row>
    <row r="517" spans="1:19" s="5" customFormat="1" ht="13.5">
      <c r="A517" s="38"/>
      <c r="B517" s="38"/>
      <c r="R517" s="43"/>
      <c r="S517" s="43"/>
    </row>
    <row r="518" spans="1:19" s="5" customFormat="1" ht="13.5">
      <c r="A518" s="38"/>
      <c r="B518" s="38"/>
      <c r="R518" s="43"/>
      <c r="S518" s="43"/>
    </row>
    <row r="519" spans="1:19" s="5" customFormat="1" ht="13.5">
      <c r="A519" s="38"/>
      <c r="B519" s="38"/>
      <c r="R519" s="43"/>
      <c r="S519" s="43"/>
    </row>
    <row r="520" spans="1:19" s="5" customFormat="1" ht="13.5">
      <c r="A520" s="38"/>
      <c r="B520" s="38"/>
      <c r="R520" s="43"/>
      <c r="S520" s="43"/>
    </row>
    <row r="521" spans="1:19" s="5" customFormat="1" ht="13.5">
      <c r="A521" s="38"/>
      <c r="B521" s="38"/>
      <c r="R521" s="43"/>
      <c r="S521" s="43"/>
    </row>
    <row r="522" spans="1:19" s="5" customFormat="1" ht="13.5">
      <c r="A522" s="38"/>
      <c r="B522" s="38"/>
      <c r="R522" s="43"/>
      <c r="S522" s="43"/>
    </row>
    <row r="523" spans="1:19" s="5" customFormat="1" ht="13.5">
      <c r="A523" s="38"/>
      <c r="B523" s="38"/>
      <c r="R523" s="43"/>
      <c r="S523" s="43"/>
    </row>
    <row r="524" spans="1:19" s="5" customFormat="1" ht="13.5">
      <c r="A524" s="38"/>
      <c r="B524" s="38"/>
      <c r="R524" s="43"/>
      <c r="S524" s="43"/>
    </row>
    <row r="525" spans="1:19" s="5" customFormat="1" ht="13.5">
      <c r="A525" s="38"/>
      <c r="B525" s="38"/>
      <c r="R525" s="43"/>
      <c r="S525" s="43"/>
    </row>
    <row r="526" spans="1:19" s="5" customFormat="1" ht="13.5">
      <c r="A526" s="38"/>
      <c r="B526" s="38"/>
      <c r="R526" s="43"/>
      <c r="S526" s="43"/>
    </row>
    <row r="527" spans="1:19" s="5" customFormat="1" ht="13.5">
      <c r="A527" s="38"/>
      <c r="B527" s="38"/>
      <c r="R527" s="43"/>
      <c r="S527" s="43"/>
    </row>
    <row r="528" spans="1:19" s="5" customFormat="1" ht="13.5">
      <c r="A528" s="38"/>
      <c r="B528" s="38"/>
      <c r="R528" s="43"/>
      <c r="S528" s="43"/>
    </row>
    <row r="529" spans="1:19" s="5" customFormat="1" ht="13.5">
      <c r="A529" s="38"/>
      <c r="B529" s="38"/>
      <c r="R529" s="43"/>
      <c r="S529" s="43"/>
    </row>
    <row r="530" spans="1:19" s="5" customFormat="1" ht="13.5">
      <c r="A530" s="38"/>
      <c r="B530" s="38"/>
      <c r="R530" s="43"/>
      <c r="S530" s="43"/>
    </row>
    <row r="531" spans="1:19" s="5" customFormat="1" ht="13.5">
      <c r="A531" s="38"/>
      <c r="B531" s="38"/>
      <c r="R531" s="43"/>
      <c r="S531" s="43"/>
    </row>
    <row r="532" spans="1:19" s="5" customFormat="1" ht="13.5">
      <c r="A532" s="38"/>
      <c r="B532" s="38"/>
      <c r="R532" s="43"/>
      <c r="S532" s="43"/>
    </row>
    <row r="533" spans="1:19" s="5" customFormat="1" ht="13.5">
      <c r="A533" s="38"/>
      <c r="B533" s="38"/>
      <c r="R533" s="43"/>
      <c r="S533" s="43"/>
    </row>
    <row r="534" spans="1:19" s="5" customFormat="1" ht="13.5">
      <c r="A534" s="38"/>
      <c r="B534" s="38"/>
      <c r="R534" s="43"/>
      <c r="S534" s="43"/>
    </row>
    <row r="535" spans="1:19" s="5" customFormat="1" ht="13.5">
      <c r="A535" s="38"/>
      <c r="B535" s="38"/>
      <c r="R535" s="43"/>
      <c r="S535" s="43"/>
    </row>
    <row r="536" spans="1:19" s="5" customFormat="1" ht="13.5">
      <c r="A536" s="38"/>
      <c r="B536" s="38"/>
      <c r="R536" s="43"/>
      <c r="S536" s="43"/>
    </row>
    <row r="537" spans="1:19" s="5" customFormat="1" ht="13.5">
      <c r="A537" s="38"/>
      <c r="B537" s="38"/>
      <c r="R537" s="43"/>
      <c r="S537" s="43"/>
    </row>
    <row r="538" spans="1:19" s="5" customFormat="1" ht="13.5">
      <c r="A538" s="38"/>
      <c r="B538" s="38"/>
      <c r="R538" s="43"/>
      <c r="S538" s="43"/>
    </row>
    <row r="539" spans="1:19" s="5" customFormat="1" ht="13.5">
      <c r="A539" s="38"/>
      <c r="B539" s="38"/>
      <c r="R539" s="43"/>
      <c r="S539" s="43"/>
    </row>
    <row r="540" spans="1:19" s="5" customFormat="1" ht="13.5">
      <c r="A540" s="38"/>
      <c r="B540" s="38"/>
      <c r="R540" s="43"/>
      <c r="S540" s="43"/>
    </row>
    <row r="541" spans="1:19" s="5" customFormat="1" ht="13.5">
      <c r="A541" s="38"/>
      <c r="B541" s="38"/>
      <c r="R541" s="43"/>
      <c r="S541" s="43"/>
    </row>
    <row r="542" spans="1:19" s="5" customFormat="1" ht="13.5">
      <c r="A542" s="38"/>
      <c r="B542" s="38"/>
      <c r="R542" s="43"/>
      <c r="S542" s="43"/>
    </row>
    <row r="543" spans="1:19" s="5" customFormat="1" ht="13.5">
      <c r="A543" s="38"/>
      <c r="B543" s="38"/>
      <c r="R543" s="43"/>
      <c r="S543" s="43"/>
    </row>
    <row r="544" spans="1:19" s="5" customFormat="1" ht="13.5">
      <c r="A544" s="38"/>
      <c r="B544" s="38"/>
      <c r="R544" s="43"/>
      <c r="S544" s="43"/>
    </row>
    <row r="545" spans="1:19" s="5" customFormat="1" ht="13.5">
      <c r="A545" s="38"/>
      <c r="B545" s="38"/>
      <c r="R545" s="43"/>
      <c r="S545" s="43"/>
    </row>
    <row r="546" spans="1:19" s="5" customFormat="1" ht="13.5">
      <c r="A546" s="38"/>
      <c r="B546" s="38"/>
      <c r="R546" s="43"/>
      <c r="S546" s="43"/>
    </row>
    <row r="547" spans="1:19" s="5" customFormat="1" ht="13.5">
      <c r="A547" s="38"/>
      <c r="B547" s="38"/>
      <c r="R547" s="43"/>
      <c r="S547" s="43"/>
    </row>
    <row r="548" spans="1:19" s="5" customFormat="1" ht="13.5">
      <c r="A548" s="38"/>
      <c r="B548" s="38"/>
      <c r="R548" s="43"/>
      <c r="S548" s="43"/>
    </row>
    <row r="549" spans="1:19" s="5" customFormat="1" ht="13.5">
      <c r="A549" s="38"/>
      <c r="B549" s="38"/>
      <c r="R549" s="43"/>
      <c r="S549" s="43"/>
    </row>
    <row r="550" spans="1:19" s="5" customFormat="1" ht="13.5">
      <c r="A550" s="38"/>
      <c r="B550" s="38"/>
      <c r="R550" s="43"/>
      <c r="S550" s="43"/>
    </row>
    <row r="551" spans="1:19" s="5" customFormat="1" ht="13.5">
      <c r="A551" s="38"/>
      <c r="B551" s="38"/>
      <c r="R551" s="43"/>
      <c r="S551" s="43"/>
    </row>
    <row r="552" spans="1:19" s="5" customFormat="1" ht="13.5">
      <c r="A552" s="38"/>
      <c r="B552" s="38"/>
      <c r="R552" s="43"/>
      <c r="S552" s="43"/>
    </row>
    <row r="553" spans="1:19" s="5" customFormat="1" ht="13.5">
      <c r="A553" s="38"/>
      <c r="B553" s="38"/>
      <c r="R553" s="43"/>
      <c r="S553" s="43"/>
    </row>
    <row r="554" spans="1:19" s="5" customFormat="1" ht="13.5">
      <c r="A554" s="38"/>
      <c r="B554" s="38"/>
      <c r="R554" s="43"/>
      <c r="S554" s="43"/>
    </row>
    <row r="555" spans="1:19" s="5" customFormat="1" ht="13.5">
      <c r="A555" s="38"/>
      <c r="B555" s="38"/>
      <c r="R555" s="43"/>
      <c r="S555" s="43"/>
    </row>
    <row r="556" spans="1:19" s="5" customFormat="1" ht="13.5">
      <c r="A556" s="38"/>
      <c r="B556" s="38"/>
      <c r="R556" s="43"/>
      <c r="S556" s="43"/>
    </row>
    <row r="557" spans="1:19" s="5" customFormat="1" ht="13.5">
      <c r="A557" s="38"/>
      <c r="B557" s="38"/>
      <c r="R557" s="43"/>
      <c r="S557" s="43"/>
    </row>
    <row r="558" spans="1:19" s="5" customFormat="1" ht="13.5">
      <c r="A558" s="38"/>
      <c r="B558" s="38"/>
      <c r="R558" s="43"/>
      <c r="S558" s="43"/>
    </row>
    <row r="559" spans="1:19" s="5" customFormat="1" ht="13.5">
      <c r="A559" s="38"/>
      <c r="B559" s="38"/>
      <c r="R559" s="43"/>
      <c r="S559" s="43"/>
    </row>
    <row r="560" spans="1:19" s="5" customFormat="1" ht="13.5">
      <c r="A560" s="38"/>
      <c r="B560" s="38"/>
      <c r="R560" s="43"/>
      <c r="S560" s="43"/>
    </row>
    <row r="561" spans="1:19" s="5" customFormat="1" ht="13.5">
      <c r="A561" s="38"/>
      <c r="B561" s="38"/>
      <c r="R561" s="43"/>
      <c r="S561" s="43"/>
    </row>
    <row r="562" spans="1:19" s="5" customFormat="1" ht="13.5">
      <c r="A562" s="38"/>
      <c r="B562" s="38"/>
      <c r="R562" s="43"/>
      <c r="S562" s="43"/>
    </row>
    <row r="563" spans="1:19" s="5" customFormat="1" ht="13.5">
      <c r="A563" s="38"/>
      <c r="B563" s="38"/>
      <c r="R563" s="43"/>
      <c r="S563" s="43"/>
    </row>
    <row r="564" spans="1:19" s="5" customFormat="1" ht="13.5">
      <c r="A564" s="38"/>
      <c r="B564" s="38"/>
      <c r="R564" s="43"/>
      <c r="S564" s="43"/>
    </row>
    <row r="565" spans="1:19" s="5" customFormat="1" ht="13.5">
      <c r="A565" s="38"/>
      <c r="B565" s="38"/>
      <c r="R565" s="43"/>
      <c r="S565" s="43"/>
    </row>
    <row r="566" spans="1:19" s="5" customFormat="1" ht="13.5">
      <c r="A566" s="38"/>
      <c r="B566" s="38"/>
      <c r="R566" s="43"/>
      <c r="S566" s="43"/>
    </row>
    <row r="567" spans="1:19" s="5" customFormat="1" ht="13.5">
      <c r="A567" s="38"/>
      <c r="B567" s="38"/>
      <c r="R567" s="43"/>
      <c r="S567" s="43"/>
    </row>
    <row r="568" spans="1:19" s="5" customFormat="1" ht="13.5">
      <c r="A568" s="38"/>
      <c r="B568" s="38"/>
      <c r="R568" s="43"/>
      <c r="S568" s="43"/>
    </row>
    <row r="569" spans="1:19" s="5" customFormat="1" ht="13.5">
      <c r="A569" s="38"/>
      <c r="B569" s="38"/>
      <c r="R569" s="43"/>
      <c r="S569" s="43"/>
    </row>
    <row r="570" spans="1:19" s="5" customFormat="1" ht="13.5">
      <c r="A570" s="38"/>
      <c r="B570" s="38"/>
      <c r="R570" s="43"/>
      <c r="S570" s="43"/>
    </row>
    <row r="571" spans="1:19" s="5" customFormat="1" ht="13.5">
      <c r="A571" s="38"/>
      <c r="B571" s="38"/>
      <c r="R571" s="43"/>
      <c r="S571" s="43"/>
    </row>
    <row r="572" spans="1:19" s="5" customFormat="1" ht="13.5">
      <c r="A572" s="38"/>
      <c r="B572" s="38"/>
      <c r="R572" s="43"/>
      <c r="S572" s="43"/>
    </row>
    <row r="573" spans="1:19" s="5" customFormat="1" ht="13.5">
      <c r="A573" s="38"/>
      <c r="B573" s="38"/>
      <c r="R573" s="43"/>
      <c r="S573" s="43"/>
    </row>
    <row r="574" spans="1:19" s="5" customFormat="1" ht="13.5">
      <c r="A574" s="38"/>
      <c r="B574" s="38"/>
      <c r="R574" s="43"/>
      <c r="S574" s="43"/>
    </row>
    <row r="575" spans="1:19" s="5" customFormat="1" ht="13.5">
      <c r="A575" s="38"/>
      <c r="B575" s="38"/>
      <c r="R575" s="43"/>
      <c r="S575" s="43"/>
    </row>
    <row r="576" spans="1:19" s="5" customFormat="1" ht="13.5">
      <c r="A576" s="38"/>
      <c r="B576" s="38"/>
      <c r="R576" s="43"/>
      <c r="S576" s="43"/>
    </row>
    <row r="577" spans="1:19" s="5" customFormat="1" ht="13.5">
      <c r="A577" s="38"/>
      <c r="B577" s="38"/>
      <c r="R577" s="43"/>
      <c r="S577" s="43"/>
    </row>
    <row r="578" spans="1:19" s="5" customFormat="1" ht="13.5">
      <c r="A578" s="38"/>
      <c r="B578" s="38"/>
      <c r="R578" s="43"/>
      <c r="S578" s="43"/>
    </row>
    <row r="579" spans="1:19" s="5" customFormat="1" ht="13.5">
      <c r="A579" s="38"/>
      <c r="B579" s="38"/>
      <c r="R579" s="43"/>
      <c r="S579" s="43"/>
    </row>
    <row r="580" spans="1:19" s="5" customFormat="1" ht="13.5">
      <c r="A580" s="38"/>
      <c r="B580" s="38"/>
      <c r="R580" s="43"/>
      <c r="S580" s="43"/>
    </row>
    <row r="581" spans="1:19" s="5" customFormat="1" ht="13.5">
      <c r="A581" s="38"/>
      <c r="B581" s="38"/>
      <c r="R581" s="43"/>
      <c r="S581" s="43"/>
    </row>
    <row r="582" spans="1:19" s="5" customFormat="1" ht="13.5">
      <c r="A582" s="38"/>
      <c r="B582" s="38"/>
      <c r="R582" s="43"/>
      <c r="S582" s="43"/>
    </row>
    <row r="583" spans="1:19" s="5" customFormat="1" ht="13.5">
      <c r="A583" s="38"/>
      <c r="B583" s="38"/>
      <c r="R583" s="43"/>
      <c r="S583" s="43"/>
    </row>
    <row r="584" spans="1:19" s="5" customFormat="1" ht="13.5">
      <c r="A584" s="38"/>
      <c r="B584" s="38"/>
      <c r="R584" s="43"/>
      <c r="S584" s="43"/>
    </row>
    <row r="585" spans="1:19" s="5" customFormat="1" ht="13.5">
      <c r="A585" s="38"/>
      <c r="B585" s="38"/>
      <c r="R585" s="43"/>
      <c r="S585" s="43"/>
    </row>
    <row r="586" spans="1:19" s="5" customFormat="1" ht="13.5">
      <c r="A586" s="38"/>
      <c r="B586" s="38"/>
      <c r="R586" s="43"/>
      <c r="S586" s="43"/>
    </row>
    <row r="587" spans="1:19" s="5" customFormat="1" ht="13.5">
      <c r="A587" s="38"/>
      <c r="B587" s="38"/>
      <c r="R587" s="43"/>
      <c r="S587" s="43"/>
    </row>
    <row r="588" spans="1:19" s="5" customFormat="1" ht="13.5">
      <c r="A588" s="38"/>
      <c r="B588" s="38"/>
      <c r="R588" s="43"/>
      <c r="S588" s="43"/>
    </row>
    <row r="589" spans="1:19" s="5" customFormat="1" ht="13.5">
      <c r="A589" s="38"/>
      <c r="B589" s="38"/>
      <c r="R589" s="43"/>
      <c r="S589" s="43"/>
    </row>
    <row r="590" spans="1:19" s="5" customFormat="1" ht="13.5">
      <c r="A590" s="38"/>
      <c r="B590" s="38"/>
      <c r="R590" s="43"/>
      <c r="S590" s="43"/>
    </row>
    <row r="591" spans="1:19" s="5" customFormat="1" ht="13.5">
      <c r="A591" s="38"/>
      <c r="B591" s="38"/>
      <c r="R591" s="43"/>
      <c r="S591" s="43"/>
    </row>
    <row r="592" spans="1:19" s="5" customFormat="1" ht="13.5">
      <c r="A592" s="38"/>
      <c r="B592" s="38"/>
      <c r="R592" s="43"/>
      <c r="S592" s="43"/>
    </row>
    <row r="593" spans="1:19" s="5" customFormat="1" ht="13.5">
      <c r="A593" s="38"/>
      <c r="B593" s="38"/>
      <c r="R593" s="43"/>
      <c r="S593" s="43"/>
    </row>
    <row r="594" spans="1:19" s="5" customFormat="1" ht="13.5">
      <c r="A594" s="38"/>
      <c r="B594" s="38"/>
      <c r="R594" s="43"/>
      <c r="S594" s="43"/>
    </row>
    <row r="595" spans="1:19" s="5" customFormat="1" ht="13.5">
      <c r="A595" s="38"/>
      <c r="B595" s="38"/>
      <c r="R595" s="43"/>
      <c r="S595" s="43"/>
    </row>
    <row r="596" spans="1:19" s="5" customFormat="1" ht="13.5">
      <c r="A596" s="38"/>
      <c r="B596" s="38"/>
      <c r="R596" s="43"/>
      <c r="S596" s="43"/>
    </row>
    <row r="597" spans="1:19" s="5" customFormat="1" ht="13.5">
      <c r="A597" s="38"/>
      <c r="B597" s="38"/>
      <c r="R597" s="43"/>
      <c r="S597" s="43"/>
    </row>
    <row r="598" spans="1:19" s="5" customFormat="1" ht="13.5">
      <c r="A598" s="38"/>
      <c r="B598" s="38"/>
      <c r="R598" s="43"/>
      <c r="S598" s="43"/>
    </row>
    <row r="599" spans="1:19" s="5" customFormat="1" ht="13.5">
      <c r="A599" s="38"/>
      <c r="B599" s="38"/>
      <c r="R599" s="43"/>
      <c r="S599" s="43"/>
    </row>
    <row r="600" spans="1:19" s="5" customFormat="1" ht="13.5">
      <c r="A600" s="38"/>
      <c r="B600" s="38"/>
      <c r="R600" s="43"/>
      <c r="S600" s="43"/>
    </row>
    <row r="601" spans="1:19" s="5" customFormat="1" ht="13.5">
      <c r="A601" s="38"/>
      <c r="B601" s="38"/>
      <c r="R601" s="43"/>
      <c r="S601" s="43"/>
    </row>
    <row r="602" spans="1:19" s="5" customFormat="1" ht="13.5">
      <c r="A602" s="38"/>
      <c r="B602" s="38"/>
      <c r="R602" s="43"/>
      <c r="S602" s="43"/>
    </row>
    <row r="603" spans="1:19" s="5" customFormat="1" ht="13.5">
      <c r="A603" s="38"/>
      <c r="B603" s="38"/>
      <c r="R603" s="43"/>
      <c r="S603" s="43"/>
    </row>
    <row r="604" spans="1:2" ht="13.5">
      <c r="A604" s="44"/>
      <c r="B604" s="44"/>
    </row>
  </sheetData>
  <sheetProtection/>
  <autoFilter ref="A3:AA72">
    <sortState ref="A4:AA604">
      <sortCondition descending="1" sortBy="value" ref="AA4:AA604"/>
    </sortState>
  </autoFilter>
  <mergeCells count="12">
    <mergeCell ref="H2:H3"/>
    <mergeCell ref="G2:G3"/>
    <mergeCell ref="F2:F3"/>
    <mergeCell ref="D2:D3"/>
    <mergeCell ref="A1:AA1"/>
    <mergeCell ref="C2:C3"/>
    <mergeCell ref="B2:B3"/>
    <mergeCell ref="A2:A3"/>
    <mergeCell ref="N2:S2"/>
    <mergeCell ref="T2:Z2"/>
    <mergeCell ref="J2:J3"/>
    <mergeCell ref="I2:I3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X6" sqref="X6"/>
    </sheetView>
  </sheetViews>
  <sheetFormatPr defaultColWidth="9.00390625" defaultRowHeight="15"/>
  <cols>
    <col min="1" max="1" width="3.421875" style="0" customWidth="1"/>
    <col min="2" max="2" width="4.8515625" style="0" hidden="1" customWidth="1"/>
    <col min="3" max="3" width="6.8515625" style="0" customWidth="1"/>
    <col min="4" max="4" width="7.7109375" style="0" customWidth="1"/>
    <col min="7" max="7" width="4.140625" style="0" customWidth="1"/>
    <col min="9" max="9" width="4.8515625" style="0" customWidth="1"/>
    <col min="11" max="12" width="4.8515625" style="0" customWidth="1"/>
    <col min="13" max="13" width="5.8515625" style="0" customWidth="1"/>
    <col min="14" max="14" width="4.00390625" style="0" customWidth="1"/>
    <col min="15" max="15" width="7.421875" style="0" customWidth="1"/>
    <col min="16" max="16" width="6.421875" style="0" customWidth="1"/>
    <col min="17" max="19" width="9.140625" style="0" customWidth="1"/>
    <col min="20" max="20" width="4.421875" style="0" customWidth="1"/>
  </cols>
  <sheetData>
    <row r="1" spans="1:20" ht="25.5">
      <c r="A1" s="103" t="s">
        <v>158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28.5" customHeight="1">
      <c r="A2" s="97" t="s">
        <v>0</v>
      </c>
      <c r="B2" s="97"/>
      <c r="C2" s="97" t="s">
        <v>1</v>
      </c>
      <c r="D2" s="97" t="s">
        <v>2</v>
      </c>
      <c r="E2" s="97" t="s">
        <v>3</v>
      </c>
      <c r="F2" s="95" t="s">
        <v>4</v>
      </c>
      <c r="G2" s="95" t="s">
        <v>5</v>
      </c>
      <c r="H2" s="95" t="s">
        <v>6</v>
      </c>
      <c r="I2" s="95" t="s">
        <v>7</v>
      </c>
      <c r="J2" s="95" t="s">
        <v>8</v>
      </c>
      <c r="K2" s="102" t="s">
        <v>160</v>
      </c>
      <c r="L2" s="100"/>
      <c r="M2" s="100"/>
      <c r="N2" s="100"/>
      <c r="O2" s="100"/>
      <c r="P2" s="101"/>
      <c r="Q2" s="102" t="s">
        <v>161</v>
      </c>
      <c r="R2" s="100"/>
      <c r="S2" s="101"/>
      <c r="T2" s="59" t="s">
        <v>11</v>
      </c>
    </row>
    <row r="3" spans="1:20" ht="87.75" customHeight="1">
      <c r="A3" s="98"/>
      <c r="B3" s="98"/>
      <c r="C3" s="98"/>
      <c r="D3" s="98"/>
      <c r="E3" s="98"/>
      <c r="F3" s="96"/>
      <c r="G3" s="96"/>
      <c r="H3" s="96"/>
      <c r="I3" s="96"/>
      <c r="J3" s="96"/>
      <c r="K3" s="21" t="s">
        <v>12</v>
      </c>
      <c r="L3" s="21" t="s">
        <v>13</v>
      </c>
      <c r="M3" s="21" t="s">
        <v>14</v>
      </c>
      <c r="N3" s="21" t="s">
        <v>15</v>
      </c>
      <c r="O3" s="24" t="s">
        <v>16</v>
      </c>
      <c r="P3" s="24" t="s">
        <v>28</v>
      </c>
      <c r="Q3" s="25" t="s">
        <v>19</v>
      </c>
      <c r="R3" s="25" t="s">
        <v>21</v>
      </c>
      <c r="S3" s="25" t="s">
        <v>23</v>
      </c>
      <c r="T3" s="62"/>
    </row>
    <row r="4" spans="1:20" ht="23.25" customHeight="1">
      <c r="A4" s="8">
        <v>1</v>
      </c>
      <c r="B4" s="8">
        <v>1</v>
      </c>
      <c r="C4" s="8" t="s">
        <v>29</v>
      </c>
      <c r="D4" s="9">
        <v>2016089</v>
      </c>
      <c r="E4" s="10" t="s">
        <v>30</v>
      </c>
      <c r="F4" s="22">
        <v>14.99</v>
      </c>
      <c r="G4" s="12">
        <v>90</v>
      </c>
      <c r="H4" s="22">
        <v>18</v>
      </c>
      <c r="I4" s="22">
        <v>87.8</v>
      </c>
      <c r="J4" s="22">
        <v>26.34</v>
      </c>
      <c r="K4" s="22">
        <v>95</v>
      </c>
      <c r="L4" s="22">
        <v>100</v>
      </c>
      <c r="M4" s="22">
        <v>100</v>
      </c>
      <c r="N4" s="22">
        <v>295</v>
      </c>
      <c r="O4" s="28">
        <v>98.33333333333333</v>
      </c>
      <c r="P4" s="28">
        <v>14.749999999999998</v>
      </c>
      <c r="Q4" s="22"/>
      <c r="R4" s="22"/>
      <c r="S4" s="22"/>
      <c r="T4" s="22">
        <v>74.08</v>
      </c>
    </row>
    <row r="5" spans="1:20" ht="23.25" customHeight="1">
      <c r="A5" s="8">
        <v>2</v>
      </c>
      <c r="B5" s="8">
        <v>1</v>
      </c>
      <c r="C5" s="8" t="s">
        <v>31</v>
      </c>
      <c r="D5" s="9">
        <v>2016040</v>
      </c>
      <c r="E5" s="10" t="s">
        <v>32</v>
      </c>
      <c r="F5" s="22">
        <v>13.99</v>
      </c>
      <c r="G5" s="12">
        <v>92</v>
      </c>
      <c r="H5" s="22">
        <v>18.400000000000002</v>
      </c>
      <c r="I5" s="22">
        <v>88.8</v>
      </c>
      <c r="J5" s="22">
        <v>26.639999999999997</v>
      </c>
      <c r="K5" s="22">
        <v>100</v>
      </c>
      <c r="L5" s="22">
        <v>95</v>
      </c>
      <c r="M5" s="22">
        <v>100</v>
      </c>
      <c r="N5" s="22">
        <v>295</v>
      </c>
      <c r="O5" s="28">
        <v>98.33333333333333</v>
      </c>
      <c r="P5" s="28">
        <v>14.749999999999998</v>
      </c>
      <c r="Q5" s="22"/>
      <c r="R5" s="22"/>
      <c r="S5" s="22"/>
      <c r="T5" s="22">
        <v>73.78</v>
      </c>
    </row>
    <row r="6" spans="1:20" ht="23.25" customHeight="1">
      <c r="A6" s="8">
        <v>3</v>
      </c>
      <c r="B6" s="8">
        <v>1</v>
      </c>
      <c r="C6" s="8" t="s">
        <v>33</v>
      </c>
      <c r="D6" s="9">
        <v>2016030</v>
      </c>
      <c r="E6" s="10" t="s">
        <v>34</v>
      </c>
      <c r="F6" s="22">
        <v>15</v>
      </c>
      <c r="G6" s="12">
        <v>92</v>
      </c>
      <c r="H6" s="22">
        <v>18.400000000000002</v>
      </c>
      <c r="I6" s="22">
        <v>91.2</v>
      </c>
      <c r="J6" s="22">
        <v>27.36</v>
      </c>
      <c r="K6" s="22">
        <v>85</v>
      </c>
      <c r="L6" s="22">
        <v>85</v>
      </c>
      <c r="M6" s="22">
        <v>90</v>
      </c>
      <c r="N6" s="22">
        <v>260</v>
      </c>
      <c r="O6" s="28">
        <v>86.66666666666667</v>
      </c>
      <c r="P6" s="28">
        <v>13</v>
      </c>
      <c r="Q6" s="22"/>
      <c r="R6" s="22"/>
      <c r="S6" s="22"/>
      <c r="T6" s="22">
        <v>73.76</v>
      </c>
    </row>
    <row r="7" spans="1:20" ht="23.25" customHeight="1">
      <c r="A7" s="8">
        <v>4</v>
      </c>
      <c r="B7" s="8">
        <v>1</v>
      </c>
      <c r="C7" s="13" t="s">
        <v>35</v>
      </c>
      <c r="D7" s="14">
        <v>2016029</v>
      </c>
      <c r="E7" s="15" t="s">
        <v>36</v>
      </c>
      <c r="F7" s="23">
        <v>14.93</v>
      </c>
      <c r="G7" s="16">
        <v>90</v>
      </c>
      <c r="H7" s="23">
        <v>18</v>
      </c>
      <c r="I7" s="23">
        <v>88.4</v>
      </c>
      <c r="J7" s="23">
        <v>26.52</v>
      </c>
      <c r="K7" s="23">
        <v>95</v>
      </c>
      <c r="L7" s="23">
        <v>100</v>
      </c>
      <c r="M7" s="23">
        <v>90</v>
      </c>
      <c r="N7" s="23">
        <v>285</v>
      </c>
      <c r="O7" s="27">
        <v>95</v>
      </c>
      <c r="P7" s="27">
        <v>14.25</v>
      </c>
      <c r="Q7" s="23"/>
      <c r="R7" s="23"/>
      <c r="S7" s="23"/>
      <c r="T7" s="23">
        <v>73.7</v>
      </c>
    </row>
    <row r="8" spans="1:20" ht="23.25" customHeight="1">
      <c r="A8" s="8">
        <v>5</v>
      </c>
      <c r="B8" s="8">
        <v>1</v>
      </c>
      <c r="C8" s="8" t="s">
        <v>37</v>
      </c>
      <c r="D8" s="9">
        <v>2016002</v>
      </c>
      <c r="E8" s="10" t="s">
        <v>38</v>
      </c>
      <c r="F8" s="22">
        <v>14.98</v>
      </c>
      <c r="G8" s="12">
        <v>87</v>
      </c>
      <c r="H8" s="22">
        <v>17.400000000000002</v>
      </c>
      <c r="I8" s="22">
        <v>86.4</v>
      </c>
      <c r="J8" s="22">
        <v>25.92</v>
      </c>
      <c r="K8" s="22">
        <v>100</v>
      </c>
      <c r="L8" s="22">
        <v>100</v>
      </c>
      <c r="M8" s="22">
        <v>100</v>
      </c>
      <c r="N8" s="22">
        <v>300</v>
      </c>
      <c r="O8" s="28">
        <v>100</v>
      </c>
      <c r="P8" s="28">
        <v>15</v>
      </c>
      <c r="Q8" s="22"/>
      <c r="R8" s="22"/>
      <c r="S8" s="22"/>
      <c r="T8" s="22">
        <v>73.30000000000001</v>
      </c>
    </row>
    <row r="9" spans="1:20" ht="23.25" customHeight="1">
      <c r="A9" s="8">
        <v>6</v>
      </c>
      <c r="B9" s="8">
        <v>1</v>
      </c>
      <c r="C9" s="8" t="s">
        <v>43</v>
      </c>
      <c r="D9" s="9">
        <v>2016050</v>
      </c>
      <c r="E9" s="10" t="s">
        <v>40</v>
      </c>
      <c r="F9" s="22">
        <v>14.59</v>
      </c>
      <c r="G9" s="12">
        <v>93</v>
      </c>
      <c r="H9" s="22">
        <v>18.6</v>
      </c>
      <c r="I9" s="22">
        <v>80.2</v>
      </c>
      <c r="J9" s="22">
        <v>24.06</v>
      </c>
      <c r="K9" s="22">
        <v>100</v>
      </c>
      <c r="L9" s="22">
        <v>100</v>
      </c>
      <c r="M9" s="22">
        <v>100</v>
      </c>
      <c r="N9" s="22">
        <v>300</v>
      </c>
      <c r="O9" s="28">
        <v>100</v>
      </c>
      <c r="P9" s="28">
        <v>15</v>
      </c>
      <c r="Q9" s="22"/>
      <c r="R9" s="22"/>
      <c r="S9" s="22"/>
      <c r="T9" s="22">
        <v>72.25</v>
      </c>
    </row>
    <row r="10" spans="1:20" ht="23.25" customHeight="1">
      <c r="A10" s="8">
        <v>7</v>
      </c>
      <c r="B10" s="8">
        <v>1</v>
      </c>
      <c r="C10" s="8" t="s">
        <v>44</v>
      </c>
      <c r="D10" s="9">
        <v>2016103</v>
      </c>
      <c r="E10" s="10" t="s">
        <v>42</v>
      </c>
      <c r="F10" s="22">
        <v>14.79</v>
      </c>
      <c r="G10" s="12">
        <v>90</v>
      </c>
      <c r="H10" s="22">
        <v>18</v>
      </c>
      <c r="I10" s="22">
        <v>82.8</v>
      </c>
      <c r="J10" s="22">
        <v>24.84</v>
      </c>
      <c r="K10" s="22">
        <v>100</v>
      </c>
      <c r="L10" s="22">
        <v>95</v>
      </c>
      <c r="M10" s="22">
        <v>95</v>
      </c>
      <c r="N10" s="22">
        <v>290</v>
      </c>
      <c r="O10" s="28">
        <v>96.66666666666667</v>
      </c>
      <c r="P10" s="28">
        <v>14.5</v>
      </c>
      <c r="Q10" s="22"/>
      <c r="R10" s="22"/>
      <c r="S10" s="22"/>
      <c r="T10" s="22">
        <v>72.13</v>
      </c>
    </row>
    <row r="11" spans="1:20" ht="23.25" customHeight="1">
      <c r="A11" s="8">
        <v>8</v>
      </c>
      <c r="B11" s="8">
        <v>1</v>
      </c>
      <c r="C11" s="8" t="s">
        <v>47</v>
      </c>
      <c r="D11" s="9">
        <v>2016036</v>
      </c>
      <c r="E11" s="10" t="s">
        <v>46</v>
      </c>
      <c r="F11" s="22">
        <v>14.12</v>
      </c>
      <c r="G11" s="12">
        <v>86</v>
      </c>
      <c r="H11" s="22">
        <v>17.2</v>
      </c>
      <c r="I11" s="22">
        <v>86.8</v>
      </c>
      <c r="J11" s="22">
        <v>26.04</v>
      </c>
      <c r="K11" s="22">
        <v>95</v>
      </c>
      <c r="L11" s="22">
        <v>95</v>
      </c>
      <c r="M11" s="22">
        <v>100</v>
      </c>
      <c r="N11" s="22">
        <v>290</v>
      </c>
      <c r="O11" s="28">
        <v>96.66666666666667</v>
      </c>
      <c r="P11" s="28">
        <v>14.5</v>
      </c>
      <c r="Q11" s="22"/>
      <c r="R11" s="22"/>
      <c r="S11" s="22"/>
      <c r="T11" s="22">
        <v>71.86</v>
      </c>
    </row>
    <row r="12" spans="1:20" ht="23.25" customHeight="1">
      <c r="A12" s="8">
        <v>9</v>
      </c>
      <c r="B12" s="8">
        <v>1</v>
      </c>
      <c r="C12" s="8" t="s">
        <v>48</v>
      </c>
      <c r="D12" s="9">
        <v>2016045</v>
      </c>
      <c r="E12" s="10" t="s">
        <v>38</v>
      </c>
      <c r="F12" s="22">
        <v>14.92</v>
      </c>
      <c r="G12" s="12">
        <v>86</v>
      </c>
      <c r="H12" s="22">
        <v>17.2</v>
      </c>
      <c r="I12" s="22">
        <v>82.4</v>
      </c>
      <c r="J12" s="22">
        <v>24.720000000000002</v>
      </c>
      <c r="K12" s="22">
        <v>100</v>
      </c>
      <c r="L12" s="22">
        <v>100</v>
      </c>
      <c r="M12" s="22">
        <v>100</v>
      </c>
      <c r="N12" s="22">
        <v>300</v>
      </c>
      <c r="O12" s="28">
        <v>100</v>
      </c>
      <c r="P12" s="28">
        <v>15</v>
      </c>
      <c r="Q12" s="22"/>
      <c r="R12" s="22"/>
      <c r="S12" s="22"/>
      <c r="T12" s="22">
        <v>71.84</v>
      </c>
    </row>
    <row r="13" spans="1:20" ht="23.25" customHeight="1">
      <c r="A13" s="8">
        <v>10</v>
      </c>
      <c r="B13" s="8">
        <v>1</v>
      </c>
      <c r="C13" s="8" t="s">
        <v>49</v>
      </c>
      <c r="D13" s="9">
        <v>2016024</v>
      </c>
      <c r="E13" s="10" t="s">
        <v>38</v>
      </c>
      <c r="F13" s="22">
        <v>14.83</v>
      </c>
      <c r="G13" s="12">
        <v>86</v>
      </c>
      <c r="H13" s="22">
        <v>17.2</v>
      </c>
      <c r="I13" s="22">
        <v>81.4</v>
      </c>
      <c r="J13" s="22">
        <v>24.42</v>
      </c>
      <c r="K13" s="22">
        <v>100</v>
      </c>
      <c r="L13" s="22">
        <v>100</v>
      </c>
      <c r="M13" s="22">
        <v>100</v>
      </c>
      <c r="N13" s="22">
        <v>300</v>
      </c>
      <c r="O13" s="28">
        <v>100</v>
      </c>
      <c r="P13" s="28">
        <v>15</v>
      </c>
      <c r="Q13" s="22"/>
      <c r="R13" s="22"/>
      <c r="S13" s="22"/>
      <c r="T13" s="22">
        <v>71.45</v>
      </c>
    </row>
    <row r="14" spans="1:20" ht="23.25" customHeight="1">
      <c r="A14" s="8">
        <v>11</v>
      </c>
      <c r="B14" s="8">
        <v>1</v>
      </c>
      <c r="C14" s="8" t="s">
        <v>50</v>
      </c>
      <c r="D14" s="9">
        <v>2016051</v>
      </c>
      <c r="E14" s="10" t="s">
        <v>32</v>
      </c>
      <c r="F14" s="22">
        <v>14.63</v>
      </c>
      <c r="G14" s="12">
        <v>93</v>
      </c>
      <c r="H14" s="22">
        <v>18.6</v>
      </c>
      <c r="I14" s="22">
        <v>78.2</v>
      </c>
      <c r="J14" s="22">
        <v>23.46</v>
      </c>
      <c r="K14" s="22">
        <v>100</v>
      </c>
      <c r="L14" s="22">
        <v>95</v>
      </c>
      <c r="M14" s="22">
        <v>100</v>
      </c>
      <c r="N14" s="22">
        <v>295</v>
      </c>
      <c r="O14" s="28">
        <v>98.33333333333333</v>
      </c>
      <c r="P14" s="28">
        <v>14.749999999999998</v>
      </c>
      <c r="Q14" s="22"/>
      <c r="R14" s="22"/>
      <c r="S14" s="22"/>
      <c r="T14" s="22">
        <v>71.44</v>
      </c>
    </row>
    <row r="15" spans="1:20" ht="23.25" customHeight="1">
      <c r="A15" s="8">
        <v>12</v>
      </c>
      <c r="B15" s="8">
        <v>1</v>
      </c>
      <c r="C15" s="8" t="s">
        <v>51</v>
      </c>
      <c r="D15" s="9">
        <v>2016076</v>
      </c>
      <c r="E15" s="10" t="s">
        <v>52</v>
      </c>
      <c r="F15" s="22">
        <v>15</v>
      </c>
      <c r="G15" s="12">
        <v>90</v>
      </c>
      <c r="H15" s="22">
        <v>18</v>
      </c>
      <c r="I15" s="22">
        <v>79.6</v>
      </c>
      <c r="J15" s="22">
        <v>23.88</v>
      </c>
      <c r="K15" s="22">
        <v>95</v>
      </c>
      <c r="L15" s="22">
        <v>100</v>
      </c>
      <c r="M15" s="22">
        <v>95</v>
      </c>
      <c r="N15" s="22">
        <v>290</v>
      </c>
      <c r="O15" s="28">
        <v>96.66666666666667</v>
      </c>
      <c r="P15" s="28">
        <v>14.5</v>
      </c>
      <c r="Q15" s="22"/>
      <c r="R15" s="22"/>
      <c r="S15" s="22"/>
      <c r="T15" s="22">
        <v>71.38</v>
      </c>
    </row>
    <row r="16" spans="1:20" ht="23.25" customHeight="1">
      <c r="A16" s="8">
        <v>13</v>
      </c>
      <c r="B16" s="8">
        <v>1</v>
      </c>
      <c r="C16" s="8" t="s">
        <v>53</v>
      </c>
      <c r="D16" s="9">
        <v>2016090</v>
      </c>
      <c r="E16" s="10" t="s">
        <v>54</v>
      </c>
      <c r="F16" s="22">
        <v>15</v>
      </c>
      <c r="G16" s="12">
        <v>84</v>
      </c>
      <c r="H16" s="22">
        <v>16.8</v>
      </c>
      <c r="I16" s="22">
        <v>83.6</v>
      </c>
      <c r="J16" s="22">
        <v>25.08</v>
      </c>
      <c r="K16" s="22">
        <v>95</v>
      </c>
      <c r="L16" s="22">
        <v>95</v>
      </c>
      <c r="M16" s="22">
        <v>95</v>
      </c>
      <c r="N16" s="22">
        <v>285</v>
      </c>
      <c r="O16" s="28">
        <v>95</v>
      </c>
      <c r="P16" s="28">
        <v>14.25</v>
      </c>
      <c r="Q16" s="22"/>
      <c r="R16" s="22"/>
      <c r="S16" s="22"/>
      <c r="T16" s="22">
        <v>71.13</v>
      </c>
    </row>
    <row r="17" spans="1:20" ht="23.25" customHeight="1">
      <c r="A17" s="8">
        <v>14</v>
      </c>
      <c r="B17" s="8">
        <v>1</v>
      </c>
      <c r="C17" s="8" t="s">
        <v>55</v>
      </c>
      <c r="D17" s="9">
        <v>2016086</v>
      </c>
      <c r="E17" s="10" t="s">
        <v>54</v>
      </c>
      <c r="F17" s="22">
        <v>14.95</v>
      </c>
      <c r="G17" s="12">
        <v>83</v>
      </c>
      <c r="H17" s="22">
        <v>16.6</v>
      </c>
      <c r="I17" s="22">
        <v>84.4</v>
      </c>
      <c r="J17" s="22">
        <v>25.32</v>
      </c>
      <c r="K17" s="22">
        <v>95</v>
      </c>
      <c r="L17" s="22">
        <v>95</v>
      </c>
      <c r="M17" s="22">
        <v>95</v>
      </c>
      <c r="N17" s="22">
        <v>285</v>
      </c>
      <c r="O17" s="28">
        <v>95</v>
      </c>
      <c r="P17" s="28">
        <v>14.25</v>
      </c>
      <c r="Q17" s="22"/>
      <c r="R17" s="22"/>
      <c r="S17" s="22"/>
      <c r="T17" s="22">
        <v>71.12</v>
      </c>
    </row>
    <row r="18" spans="1:20" ht="23.25" customHeight="1">
      <c r="A18" s="8">
        <v>15</v>
      </c>
      <c r="B18" s="8">
        <v>1</v>
      </c>
      <c r="C18" s="8" t="s">
        <v>58</v>
      </c>
      <c r="D18" s="9">
        <v>2016055</v>
      </c>
      <c r="E18" s="10" t="s">
        <v>59</v>
      </c>
      <c r="F18" s="22">
        <v>14.32</v>
      </c>
      <c r="G18" s="12">
        <v>88</v>
      </c>
      <c r="H18" s="22">
        <v>17.6</v>
      </c>
      <c r="I18" s="22">
        <v>84</v>
      </c>
      <c r="J18" s="22">
        <v>25.2</v>
      </c>
      <c r="K18" s="22">
        <v>90</v>
      </c>
      <c r="L18" s="22">
        <v>90</v>
      </c>
      <c r="M18" s="22">
        <v>95</v>
      </c>
      <c r="N18" s="22">
        <v>275</v>
      </c>
      <c r="O18" s="28">
        <v>91.66666666666667</v>
      </c>
      <c r="P18" s="28">
        <v>13.75</v>
      </c>
      <c r="Q18" s="22"/>
      <c r="R18" s="22"/>
      <c r="S18" s="22"/>
      <c r="T18" s="22">
        <v>70.87</v>
      </c>
    </row>
    <row r="19" spans="1:20" ht="23.25" customHeight="1">
      <c r="A19" s="8">
        <v>16</v>
      </c>
      <c r="B19" s="8">
        <v>1</v>
      </c>
      <c r="C19" s="8" t="s">
        <v>60</v>
      </c>
      <c r="D19" s="9">
        <v>2016079</v>
      </c>
      <c r="E19" s="10" t="s">
        <v>61</v>
      </c>
      <c r="F19" s="22">
        <v>14.61</v>
      </c>
      <c r="G19" s="12">
        <v>85</v>
      </c>
      <c r="H19" s="22">
        <v>17</v>
      </c>
      <c r="I19" s="22">
        <v>80.8</v>
      </c>
      <c r="J19" s="22">
        <v>24.24</v>
      </c>
      <c r="K19" s="22">
        <v>95</v>
      </c>
      <c r="L19" s="22">
        <v>100</v>
      </c>
      <c r="M19" s="22">
        <v>100</v>
      </c>
      <c r="N19" s="22">
        <v>295</v>
      </c>
      <c r="O19" s="28">
        <v>98.33333333333333</v>
      </c>
      <c r="P19" s="28">
        <v>14.749999999999998</v>
      </c>
      <c r="Q19" s="22"/>
      <c r="R19" s="22"/>
      <c r="S19" s="22"/>
      <c r="T19" s="22">
        <v>70.6</v>
      </c>
    </row>
    <row r="20" spans="1:20" ht="23.25" customHeight="1">
      <c r="A20" s="8">
        <v>17</v>
      </c>
      <c r="B20" s="8">
        <v>1</v>
      </c>
      <c r="C20" s="8" t="s">
        <v>62</v>
      </c>
      <c r="D20" s="9">
        <v>2016058</v>
      </c>
      <c r="E20" s="10" t="s">
        <v>54</v>
      </c>
      <c r="F20" s="22">
        <v>14.89</v>
      </c>
      <c r="G20" s="12">
        <v>86</v>
      </c>
      <c r="H20" s="22">
        <v>17.2</v>
      </c>
      <c r="I20" s="22">
        <v>80.2</v>
      </c>
      <c r="J20" s="22">
        <v>24.06</v>
      </c>
      <c r="K20" s="22">
        <v>95</v>
      </c>
      <c r="L20" s="22">
        <v>95</v>
      </c>
      <c r="M20" s="22">
        <v>95</v>
      </c>
      <c r="N20" s="22">
        <v>285</v>
      </c>
      <c r="O20" s="28">
        <v>95</v>
      </c>
      <c r="P20" s="28">
        <v>14.25</v>
      </c>
      <c r="Q20" s="22"/>
      <c r="R20" s="22"/>
      <c r="S20" s="22"/>
      <c r="T20" s="22">
        <v>70.4</v>
      </c>
    </row>
    <row r="21" spans="1:20" ht="23.25" customHeight="1">
      <c r="A21" s="8">
        <v>18</v>
      </c>
      <c r="B21" s="8">
        <v>1</v>
      </c>
      <c r="C21" s="8" t="s">
        <v>63</v>
      </c>
      <c r="D21" s="9">
        <v>2016020</v>
      </c>
      <c r="E21" s="10" t="s">
        <v>64</v>
      </c>
      <c r="F21" s="22">
        <v>14.89</v>
      </c>
      <c r="G21" s="12">
        <v>84</v>
      </c>
      <c r="H21" s="22">
        <v>16.8</v>
      </c>
      <c r="I21" s="22">
        <v>86</v>
      </c>
      <c r="J21" s="22">
        <v>25.8</v>
      </c>
      <c r="K21" s="22">
        <v>85</v>
      </c>
      <c r="L21" s="22">
        <v>85</v>
      </c>
      <c r="M21" s="22">
        <v>85</v>
      </c>
      <c r="N21" s="22">
        <v>255</v>
      </c>
      <c r="O21" s="28">
        <v>85</v>
      </c>
      <c r="P21" s="28">
        <v>12.75</v>
      </c>
      <c r="Q21" s="22"/>
      <c r="R21" s="22"/>
      <c r="S21" s="22"/>
      <c r="T21" s="22">
        <v>70.24000000000001</v>
      </c>
    </row>
    <row r="22" spans="1:20" ht="23.25" customHeight="1">
      <c r="A22" s="8">
        <v>19</v>
      </c>
      <c r="B22" s="8">
        <v>1</v>
      </c>
      <c r="C22" s="8" t="s">
        <v>65</v>
      </c>
      <c r="D22" s="9">
        <v>2016073</v>
      </c>
      <c r="E22" s="10" t="s">
        <v>57</v>
      </c>
      <c r="F22" s="22">
        <v>13.87</v>
      </c>
      <c r="G22" s="12">
        <v>82</v>
      </c>
      <c r="H22" s="22">
        <v>16.400000000000002</v>
      </c>
      <c r="I22" s="22">
        <v>84.8</v>
      </c>
      <c r="J22" s="22">
        <v>25.439999999999998</v>
      </c>
      <c r="K22" s="22">
        <v>100</v>
      </c>
      <c r="L22" s="22">
        <v>95</v>
      </c>
      <c r="M22" s="22">
        <v>95</v>
      </c>
      <c r="N22" s="22">
        <v>290</v>
      </c>
      <c r="O22" s="28">
        <v>96.66666666666667</v>
      </c>
      <c r="P22" s="28">
        <v>14.5</v>
      </c>
      <c r="Q22" s="22"/>
      <c r="R22" s="22"/>
      <c r="S22" s="22"/>
      <c r="T22" s="22">
        <v>70.21000000000001</v>
      </c>
    </row>
    <row r="23" spans="1:20" ht="23.25" customHeight="1">
      <c r="A23" s="8">
        <v>20</v>
      </c>
      <c r="B23" s="8">
        <v>1</v>
      </c>
      <c r="C23" s="8" t="s">
        <v>66</v>
      </c>
      <c r="D23" s="9">
        <v>2016061</v>
      </c>
      <c r="E23" s="10" t="s">
        <v>67</v>
      </c>
      <c r="F23" s="22">
        <v>14.76</v>
      </c>
      <c r="G23" s="12">
        <v>92</v>
      </c>
      <c r="H23" s="22">
        <v>18.400000000000002</v>
      </c>
      <c r="I23" s="22">
        <v>79.2</v>
      </c>
      <c r="J23" s="22">
        <v>23.76</v>
      </c>
      <c r="K23" s="22">
        <v>90</v>
      </c>
      <c r="L23" s="22">
        <v>85</v>
      </c>
      <c r="M23" s="22">
        <v>90</v>
      </c>
      <c r="N23" s="22">
        <v>265</v>
      </c>
      <c r="O23" s="28">
        <v>88.33333333333333</v>
      </c>
      <c r="P23" s="28">
        <v>13.249999999999998</v>
      </c>
      <c r="Q23" s="22"/>
      <c r="R23" s="22"/>
      <c r="S23" s="22"/>
      <c r="T23" s="22">
        <v>70.17</v>
      </c>
    </row>
    <row r="24" spans="1:20" ht="23.25" customHeight="1">
      <c r="A24" s="8">
        <v>21</v>
      </c>
      <c r="B24" s="8">
        <v>1</v>
      </c>
      <c r="C24" s="8" t="s">
        <v>68</v>
      </c>
      <c r="D24" s="9">
        <v>2016060</v>
      </c>
      <c r="E24" s="10" t="s">
        <v>69</v>
      </c>
      <c r="F24" s="22">
        <v>14.68</v>
      </c>
      <c r="G24" s="12">
        <v>89</v>
      </c>
      <c r="H24" s="22">
        <v>17.8</v>
      </c>
      <c r="I24" s="22">
        <v>81.2</v>
      </c>
      <c r="J24" s="22">
        <v>24.36</v>
      </c>
      <c r="K24" s="22">
        <v>90</v>
      </c>
      <c r="L24" s="22">
        <v>90</v>
      </c>
      <c r="M24" s="22">
        <v>85</v>
      </c>
      <c r="N24" s="22">
        <v>265</v>
      </c>
      <c r="O24" s="28">
        <v>88.33333333333333</v>
      </c>
      <c r="P24" s="28">
        <v>13.249999999999998</v>
      </c>
      <c r="Q24" s="22"/>
      <c r="R24" s="22"/>
      <c r="S24" s="22"/>
      <c r="T24" s="22">
        <v>70.09</v>
      </c>
    </row>
    <row r="25" spans="1:20" ht="23.25" customHeight="1">
      <c r="A25" s="8">
        <v>22</v>
      </c>
      <c r="B25" s="8">
        <v>1</v>
      </c>
      <c r="C25" s="8" t="s">
        <v>70</v>
      </c>
      <c r="D25" s="9">
        <v>2016100</v>
      </c>
      <c r="E25" s="10" t="s">
        <v>71</v>
      </c>
      <c r="F25" s="22">
        <v>14.86</v>
      </c>
      <c r="G25" s="12">
        <v>83</v>
      </c>
      <c r="H25" s="22">
        <v>16.6</v>
      </c>
      <c r="I25" s="22">
        <v>79.6</v>
      </c>
      <c r="J25" s="22">
        <v>23.88</v>
      </c>
      <c r="K25" s="22">
        <v>100</v>
      </c>
      <c r="L25" s="22">
        <v>95</v>
      </c>
      <c r="M25" s="22">
        <v>95</v>
      </c>
      <c r="N25" s="22">
        <v>290</v>
      </c>
      <c r="O25" s="28">
        <v>96.66666666666667</v>
      </c>
      <c r="P25" s="28">
        <v>14.5</v>
      </c>
      <c r="Q25" s="22"/>
      <c r="R25" s="22"/>
      <c r="S25" s="22"/>
      <c r="T25" s="22">
        <v>69.84</v>
      </c>
    </row>
    <row r="26" spans="1:20" ht="23.25" customHeight="1">
      <c r="A26" s="8">
        <v>23</v>
      </c>
      <c r="B26" s="8">
        <v>1</v>
      </c>
      <c r="C26" s="8" t="s">
        <v>72</v>
      </c>
      <c r="D26" s="9">
        <v>2016074</v>
      </c>
      <c r="E26" s="10" t="s">
        <v>40</v>
      </c>
      <c r="F26" s="22">
        <v>14.51</v>
      </c>
      <c r="G26" s="12">
        <v>80</v>
      </c>
      <c r="H26" s="22">
        <v>16</v>
      </c>
      <c r="I26" s="22">
        <v>80.6</v>
      </c>
      <c r="J26" s="22">
        <v>24.179999999999996</v>
      </c>
      <c r="K26" s="22">
        <v>100</v>
      </c>
      <c r="L26" s="22">
        <v>100</v>
      </c>
      <c r="M26" s="22">
        <v>100</v>
      </c>
      <c r="N26" s="22">
        <v>300</v>
      </c>
      <c r="O26" s="28">
        <v>100</v>
      </c>
      <c r="P26" s="28">
        <v>15</v>
      </c>
      <c r="Q26" s="22"/>
      <c r="R26" s="22"/>
      <c r="S26" s="22"/>
      <c r="T26" s="22">
        <v>69.69</v>
      </c>
    </row>
    <row r="27" spans="1:20" ht="23.25" customHeight="1">
      <c r="A27" s="8">
        <v>24</v>
      </c>
      <c r="B27" s="8">
        <v>1</v>
      </c>
      <c r="C27" s="8" t="s">
        <v>73</v>
      </c>
      <c r="D27" s="9">
        <v>2016097</v>
      </c>
      <c r="E27" s="10" t="s">
        <v>59</v>
      </c>
      <c r="F27" s="22">
        <v>14.6</v>
      </c>
      <c r="G27" s="12">
        <v>86</v>
      </c>
      <c r="H27" s="22">
        <v>17.2</v>
      </c>
      <c r="I27" s="22">
        <v>80.2</v>
      </c>
      <c r="J27" s="22">
        <v>24.06</v>
      </c>
      <c r="K27" s="22">
        <v>90</v>
      </c>
      <c r="L27" s="22">
        <v>90</v>
      </c>
      <c r="M27" s="22">
        <v>95</v>
      </c>
      <c r="N27" s="22">
        <v>275</v>
      </c>
      <c r="O27" s="28">
        <v>91.66666666666667</v>
      </c>
      <c r="P27" s="28">
        <v>13.75</v>
      </c>
      <c r="Q27" s="22"/>
      <c r="R27" s="22"/>
      <c r="S27" s="22"/>
      <c r="T27" s="22">
        <v>69.61</v>
      </c>
    </row>
    <row r="28" spans="1:20" ht="23.25" customHeight="1">
      <c r="A28" s="8">
        <v>25</v>
      </c>
      <c r="B28" s="8">
        <v>1</v>
      </c>
      <c r="C28" s="8" t="s">
        <v>74</v>
      </c>
      <c r="D28" s="9">
        <v>2016056</v>
      </c>
      <c r="E28" s="10" t="s">
        <v>75</v>
      </c>
      <c r="F28" s="22">
        <v>14.79</v>
      </c>
      <c r="G28" s="12">
        <v>80</v>
      </c>
      <c r="H28" s="22">
        <v>16</v>
      </c>
      <c r="I28" s="22">
        <v>86</v>
      </c>
      <c r="J28" s="22">
        <v>25.8</v>
      </c>
      <c r="K28" s="22">
        <v>85</v>
      </c>
      <c r="L28" s="22">
        <v>90</v>
      </c>
      <c r="M28" s="22">
        <v>85</v>
      </c>
      <c r="N28" s="22">
        <v>260</v>
      </c>
      <c r="O28" s="28">
        <v>86.66666666666667</v>
      </c>
      <c r="P28" s="28">
        <v>13</v>
      </c>
      <c r="Q28" s="22"/>
      <c r="R28" s="22"/>
      <c r="S28" s="22"/>
      <c r="T28" s="22">
        <v>69.59</v>
      </c>
    </row>
    <row r="29" spans="1:20" ht="23.25" customHeight="1">
      <c r="A29" s="8">
        <v>26</v>
      </c>
      <c r="B29" s="8">
        <v>1</v>
      </c>
      <c r="C29" s="8" t="s">
        <v>76</v>
      </c>
      <c r="D29" s="9">
        <v>2016031</v>
      </c>
      <c r="E29" s="10" t="s">
        <v>42</v>
      </c>
      <c r="F29" s="22">
        <v>14.83</v>
      </c>
      <c r="G29" s="12">
        <v>88</v>
      </c>
      <c r="H29" s="22">
        <v>17.6</v>
      </c>
      <c r="I29" s="22">
        <v>73.4</v>
      </c>
      <c r="J29" s="22">
        <v>22.02</v>
      </c>
      <c r="K29" s="22">
        <v>100</v>
      </c>
      <c r="L29" s="22">
        <v>95</v>
      </c>
      <c r="M29" s="22">
        <v>95</v>
      </c>
      <c r="N29" s="22">
        <v>290</v>
      </c>
      <c r="O29" s="28">
        <v>96.66666666666667</v>
      </c>
      <c r="P29" s="28">
        <v>14.5</v>
      </c>
      <c r="Q29" s="22"/>
      <c r="R29" s="22"/>
      <c r="S29" s="22"/>
      <c r="T29" s="22">
        <v>68.95</v>
      </c>
    </row>
    <row r="30" spans="1:20" ht="23.25" customHeight="1">
      <c r="A30" s="8">
        <v>27</v>
      </c>
      <c r="B30" s="8">
        <v>1</v>
      </c>
      <c r="C30" s="8" t="s">
        <v>80</v>
      </c>
      <c r="D30" s="9">
        <v>2016064</v>
      </c>
      <c r="E30" s="10" t="s">
        <v>40</v>
      </c>
      <c r="F30" s="22">
        <v>14.15</v>
      </c>
      <c r="G30" s="12">
        <v>86</v>
      </c>
      <c r="H30" s="22">
        <v>17.2</v>
      </c>
      <c r="I30" s="22">
        <v>74.2</v>
      </c>
      <c r="J30" s="22">
        <v>22.26</v>
      </c>
      <c r="K30" s="22">
        <v>100</v>
      </c>
      <c r="L30" s="22">
        <v>100</v>
      </c>
      <c r="M30" s="22">
        <v>100</v>
      </c>
      <c r="N30" s="22">
        <v>300</v>
      </c>
      <c r="O30" s="28">
        <v>100</v>
      </c>
      <c r="P30" s="28">
        <v>15</v>
      </c>
      <c r="Q30" s="22"/>
      <c r="R30" s="22"/>
      <c r="S30" s="22"/>
      <c r="T30" s="22">
        <v>68.61</v>
      </c>
    </row>
    <row r="31" spans="1:20" ht="23.25" customHeight="1">
      <c r="A31" s="8">
        <v>28</v>
      </c>
      <c r="B31" s="8">
        <v>1</v>
      </c>
      <c r="C31" s="8" t="s">
        <v>85</v>
      </c>
      <c r="D31" s="9">
        <v>2016085</v>
      </c>
      <c r="E31" s="10" t="s">
        <v>61</v>
      </c>
      <c r="F31" s="22">
        <v>14.55</v>
      </c>
      <c r="G31" s="12">
        <v>79</v>
      </c>
      <c r="H31" s="22">
        <v>15.8</v>
      </c>
      <c r="I31" s="22">
        <v>77.2</v>
      </c>
      <c r="J31" s="22">
        <v>23.16</v>
      </c>
      <c r="K31" s="22">
        <v>95</v>
      </c>
      <c r="L31" s="22">
        <v>100</v>
      </c>
      <c r="M31" s="22">
        <v>100</v>
      </c>
      <c r="N31" s="22">
        <v>295</v>
      </c>
      <c r="O31" s="28">
        <v>98.33333333333333</v>
      </c>
      <c r="P31" s="28">
        <v>14.749999999999998</v>
      </c>
      <c r="Q31" s="22"/>
      <c r="R31" s="22"/>
      <c r="S31" s="22"/>
      <c r="T31" s="22">
        <v>68.26</v>
      </c>
    </row>
    <row r="32" spans="1:20" ht="23.25" customHeight="1">
      <c r="A32" s="8">
        <v>29</v>
      </c>
      <c r="B32" s="8">
        <v>1</v>
      </c>
      <c r="C32" s="8" t="s">
        <v>86</v>
      </c>
      <c r="D32" s="9">
        <v>2016075</v>
      </c>
      <c r="E32" s="10" t="s">
        <v>30</v>
      </c>
      <c r="F32" s="22">
        <v>14.91</v>
      </c>
      <c r="G32" s="12">
        <v>86</v>
      </c>
      <c r="H32" s="22">
        <v>17.2</v>
      </c>
      <c r="I32" s="22">
        <v>69.4</v>
      </c>
      <c r="J32" s="22">
        <v>20.82</v>
      </c>
      <c r="K32" s="22">
        <v>95</v>
      </c>
      <c r="L32" s="22">
        <v>100</v>
      </c>
      <c r="M32" s="22">
        <v>100</v>
      </c>
      <c r="N32" s="22">
        <v>295</v>
      </c>
      <c r="O32" s="28">
        <v>98.33333333333333</v>
      </c>
      <c r="P32" s="28">
        <v>14.749999999999998</v>
      </c>
      <c r="Q32" s="22"/>
      <c r="R32" s="22"/>
      <c r="S32" s="22"/>
      <c r="T32" s="22">
        <v>67.67999999999999</v>
      </c>
    </row>
    <row r="33" spans="1:20" ht="23.25" customHeight="1">
      <c r="A33" s="8">
        <v>30</v>
      </c>
      <c r="B33" s="8">
        <v>1</v>
      </c>
      <c r="C33" s="8" t="s">
        <v>96</v>
      </c>
      <c r="D33" s="9">
        <v>2016023</v>
      </c>
      <c r="E33" s="10" t="s">
        <v>97</v>
      </c>
      <c r="F33" s="22">
        <v>14.88</v>
      </c>
      <c r="G33" s="12">
        <v>77</v>
      </c>
      <c r="H33" s="22">
        <v>15.4</v>
      </c>
      <c r="I33" s="22">
        <v>76.6</v>
      </c>
      <c r="J33" s="22">
        <v>22.979999999999997</v>
      </c>
      <c r="K33" s="22">
        <v>95</v>
      </c>
      <c r="L33" s="22">
        <v>100</v>
      </c>
      <c r="M33" s="22">
        <v>90</v>
      </c>
      <c r="N33" s="22">
        <v>285</v>
      </c>
      <c r="O33" s="28">
        <v>95</v>
      </c>
      <c r="P33" s="28">
        <v>14.25</v>
      </c>
      <c r="Q33" s="22"/>
      <c r="R33" s="22"/>
      <c r="S33" s="22"/>
      <c r="T33" s="22">
        <v>67.50999999999999</v>
      </c>
    </row>
    <row r="34" spans="1:20" ht="23.25" customHeight="1">
      <c r="A34" s="8">
        <v>31</v>
      </c>
      <c r="B34" s="8">
        <v>1</v>
      </c>
      <c r="C34" s="8" t="s">
        <v>89</v>
      </c>
      <c r="D34" s="9">
        <v>2016006</v>
      </c>
      <c r="E34" s="10" t="s">
        <v>46</v>
      </c>
      <c r="F34" s="22">
        <v>14.16</v>
      </c>
      <c r="G34" s="12">
        <v>88</v>
      </c>
      <c r="H34" s="22">
        <v>17.6</v>
      </c>
      <c r="I34" s="22">
        <v>70.6</v>
      </c>
      <c r="J34" s="22">
        <v>21.179999999999996</v>
      </c>
      <c r="K34" s="22">
        <v>95</v>
      </c>
      <c r="L34" s="22">
        <v>95</v>
      </c>
      <c r="M34" s="22">
        <v>100</v>
      </c>
      <c r="N34" s="22">
        <v>290</v>
      </c>
      <c r="O34" s="28">
        <v>96.66666666666667</v>
      </c>
      <c r="P34" s="28">
        <v>14.5</v>
      </c>
      <c r="Q34" s="22"/>
      <c r="R34" s="22"/>
      <c r="S34" s="22"/>
      <c r="T34" s="22">
        <v>67.44</v>
      </c>
    </row>
    <row r="35" spans="1:20" ht="23.25" customHeight="1">
      <c r="A35" s="8">
        <v>32</v>
      </c>
      <c r="B35" s="8">
        <v>1</v>
      </c>
      <c r="C35" s="8" t="s">
        <v>100</v>
      </c>
      <c r="D35" s="9">
        <v>2016067</v>
      </c>
      <c r="E35" s="10" t="s">
        <v>61</v>
      </c>
      <c r="F35" s="22">
        <v>14.52</v>
      </c>
      <c r="G35" s="12">
        <v>73</v>
      </c>
      <c r="H35" s="22">
        <v>14.600000000000001</v>
      </c>
      <c r="I35" s="22">
        <v>75.4</v>
      </c>
      <c r="J35" s="22">
        <v>22.62</v>
      </c>
      <c r="K35" s="22">
        <v>95</v>
      </c>
      <c r="L35" s="22">
        <v>100</v>
      </c>
      <c r="M35" s="22">
        <v>100</v>
      </c>
      <c r="N35" s="22">
        <v>295</v>
      </c>
      <c r="O35" s="28">
        <v>98.33333333333333</v>
      </c>
      <c r="P35" s="28">
        <v>14.749999999999998</v>
      </c>
      <c r="Q35" s="22"/>
      <c r="R35" s="22"/>
      <c r="S35" s="22"/>
      <c r="T35" s="22">
        <v>66.49</v>
      </c>
    </row>
    <row r="36" spans="1:20" ht="23.25" customHeight="1">
      <c r="A36" s="8">
        <v>33</v>
      </c>
      <c r="B36" s="8">
        <v>1</v>
      </c>
      <c r="C36" s="8" t="s">
        <v>104</v>
      </c>
      <c r="D36" s="9">
        <v>2016072</v>
      </c>
      <c r="E36" s="10" t="s">
        <v>30</v>
      </c>
      <c r="F36" s="22">
        <v>14.63</v>
      </c>
      <c r="G36" s="12">
        <v>80</v>
      </c>
      <c r="H36" s="22">
        <v>16</v>
      </c>
      <c r="I36" s="22">
        <v>69.4</v>
      </c>
      <c r="J36" s="22">
        <v>20.82</v>
      </c>
      <c r="K36" s="22">
        <v>95</v>
      </c>
      <c r="L36" s="22">
        <v>100</v>
      </c>
      <c r="M36" s="22">
        <v>100</v>
      </c>
      <c r="N36" s="22">
        <v>295</v>
      </c>
      <c r="O36" s="28">
        <v>98.33333333333333</v>
      </c>
      <c r="P36" s="28">
        <v>14.749999999999998</v>
      </c>
      <c r="Q36" s="22"/>
      <c r="R36" s="22"/>
      <c r="S36" s="22"/>
      <c r="T36" s="22">
        <v>66.2</v>
      </c>
    </row>
    <row r="37" spans="1:20" ht="23.25" customHeight="1">
      <c r="A37" s="8">
        <v>34</v>
      </c>
      <c r="B37" s="8">
        <v>1</v>
      </c>
      <c r="C37" s="8" t="s">
        <v>110</v>
      </c>
      <c r="D37" s="9">
        <v>2016078</v>
      </c>
      <c r="E37" s="10" t="s">
        <v>57</v>
      </c>
      <c r="F37" s="22">
        <v>14.39</v>
      </c>
      <c r="G37" s="12">
        <v>75</v>
      </c>
      <c r="H37" s="22">
        <v>15</v>
      </c>
      <c r="I37" s="22">
        <v>72.6</v>
      </c>
      <c r="J37" s="22">
        <v>21.779999999999998</v>
      </c>
      <c r="K37" s="22">
        <v>100</v>
      </c>
      <c r="L37" s="22">
        <v>95</v>
      </c>
      <c r="M37" s="22">
        <v>95</v>
      </c>
      <c r="N37" s="22">
        <v>290</v>
      </c>
      <c r="O37" s="28">
        <v>96.66666666666667</v>
      </c>
      <c r="P37" s="28">
        <v>14.5</v>
      </c>
      <c r="Q37" s="22"/>
      <c r="R37" s="22"/>
      <c r="S37" s="22"/>
      <c r="T37" s="22">
        <v>65.67</v>
      </c>
    </row>
    <row r="38" spans="1:20" ht="23.25" customHeight="1">
      <c r="A38" s="8">
        <v>35</v>
      </c>
      <c r="B38" s="8">
        <v>1</v>
      </c>
      <c r="C38" s="8" t="s">
        <v>112</v>
      </c>
      <c r="D38" s="9">
        <v>2016007</v>
      </c>
      <c r="E38" s="10" t="s">
        <v>46</v>
      </c>
      <c r="F38" s="22">
        <v>14.4</v>
      </c>
      <c r="G38" s="12">
        <v>77</v>
      </c>
      <c r="H38" s="22">
        <v>15.4</v>
      </c>
      <c r="I38" s="22">
        <v>70.8</v>
      </c>
      <c r="J38" s="22">
        <v>21.24</v>
      </c>
      <c r="K38" s="22">
        <v>95</v>
      </c>
      <c r="L38" s="22">
        <v>95</v>
      </c>
      <c r="M38" s="22">
        <v>100</v>
      </c>
      <c r="N38" s="22">
        <v>290</v>
      </c>
      <c r="O38" s="28">
        <v>96.66666666666667</v>
      </c>
      <c r="P38" s="28">
        <v>14.5</v>
      </c>
      <c r="Q38" s="22"/>
      <c r="R38" s="22"/>
      <c r="S38" s="22"/>
      <c r="T38" s="22">
        <v>65.53999999999999</v>
      </c>
    </row>
    <row r="39" spans="1:20" ht="23.25" customHeight="1">
      <c r="A39" s="8">
        <v>36</v>
      </c>
      <c r="B39" s="8">
        <v>1</v>
      </c>
      <c r="C39" s="13" t="s">
        <v>122</v>
      </c>
      <c r="D39" s="14">
        <v>2016107</v>
      </c>
      <c r="E39" s="15" t="s">
        <v>83</v>
      </c>
      <c r="F39" s="23">
        <v>14.93</v>
      </c>
      <c r="G39" s="16">
        <v>67</v>
      </c>
      <c r="H39" s="23">
        <v>13.4</v>
      </c>
      <c r="I39" s="23">
        <v>75.8</v>
      </c>
      <c r="J39" s="23">
        <v>22.74</v>
      </c>
      <c r="K39" s="23">
        <v>90</v>
      </c>
      <c r="L39" s="23">
        <v>90</v>
      </c>
      <c r="M39" s="23">
        <v>85</v>
      </c>
      <c r="N39" s="23">
        <v>265</v>
      </c>
      <c r="O39" s="27">
        <v>88.33333333333333</v>
      </c>
      <c r="P39" s="27">
        <v>13.249999999999998</v>
      </c>
      <c r="Q39" s="23"/>
      <c r="R39" s="23"/>
      <c r="S39" s="23"/>
      <c r="T39" s="23">
        <v>64.32</v>
      </c>
    </row>
    <row r="40" spans="1:20" ht="23.25" customHeight="1">
      <c r="A40" s="8">
        <v>37</v>
      </c>
      <c r="B40" s="8">
        <v>1</v>
      </c>
      <c r="C40" s="8" t="s">
        <v>123</v>
      </c>
      <c r="D40" s="9">
        <v>2016093</v>
      </c>
      <c r="E40" s="10" t="s">
        <v>52</v>
      </c>
      <c r="F40" s="22">
        <v>14.86</v>
      </c>
      <c r="G40" s="12">
        <v>72</v>
      </c>
      <c r="H40" s="22">
        <v>14.4</v>
      </c>
      <c r="I40" s="22">
        <v>68.4</v>
      </c>
      <c r="J40" s="22">
        <v>20.52</v>
      </c>
      <c r="K40" s="22">
        <v>95</v>
      </c>
      <c r="L40" s="22">
        <v>100</v>
      </c>
      <c r="M40" s="22">
        <v>95</v>
      </c>
      <c r="N40" s="22">
        <v>290</v>
      </c>
      <c r="O40" s="28">
        <v>96.66666666666667</v>
      </c>
      <c r="P40" s="28">
        <v>14.5</v>
      </c>
      <c r="Q40" s="22"/>
      <c r="R40" s="22"/>
      <c r="S40" s="22"/>
      <c r="T40" s="22">
        <v>64.28</v>
      </c>
    </row>
    <row r="41" spans="1:20" ht="23.25" customHeight="1">
      <c r="A41" s="8">
        <v>38</v>
      </c>
      <c r="B41" s="8">
        <v>1</v>
      </c>
      <c r="C41" s="8" t="s">
        <v>133</v>
      </c>
      <c r="D41" s="9">
        <v>2016008</v>
      </c>
      <c r="E41" s="10" t="s">
        <v>57</v>
      </c>
      <c r="F41" s="22">
        <v>14.31</v>
      </c>
      <c r="G41" s="12">
        <v>61</v>
      </c>
      <c r="H41" s="22">
        <v>12.200000000000001</v>
      </c>
      <c r="I41" s="22">
        <v>74.2</v>
      </c>
      <c r="J41" s="22">
        <v>22.26</v>
      </c>
      <c r="K41" s="22">
        <v>100</v>
      </c>
      <c r="L41" s="22">
        <v>95</v>
      </c>
      <c r="M41" s="22">
        <v>95</v>
      </c>
      <c r="N41" s="22">
        <v>290</v>
      </c>
      <c r="O41" s="28">
        <v>96.66666666666667</v>
      </c>
      <c r="P41" s="28">
        <v>14.5</v>
      </c>
      <c r="Q41" s="22"/>
      <c r="R41" s="22"/>
      <c r="S41" s="22"/>
      <c r="T41" s="22">
        <v>63.27</v>
      </c>
    </row>
  </sheetData>
  <sheetProtection/>
  <autoFilter ref="A3:T3">
    <sortState ref="A4:T41">
      <sortCondition descending="1" sortBy="value" ref="T4:T41"/>
    </sortState>
  </autoFilter>
  <mergeCells count="13">
    <mergeCell ref="A1:T1"/>
    <mergeCell ref="K2:P2"/>
    <mergeCell ref="J2:J3"/>
    <mergeCell ref="I2:I3"/>
    <mergeCell ref="H2:H3"/>
    <mergeCell ref="G2:G3"/>
    <mergeCell ref="Q2:S2"/>
    <mergeCell ref="F2:F3"/>
    <mergeCell ref="E2:E3"/>
    <mergeCell ref="D2:D3"/>
    <mergeCell ref="C2:C3"/>
    <mergeCell ref="B2:B3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2016-08-19T01:07:09Z</cp:lastPrinted>
  <dcterms:created xsi:type="dcterms:W3CDTF">2016-08-03T01:39:06Z</dcterms:created>
  <dcterms:modified xsi:type="dcterms:W3CDTF">2016-08-19T01:07:56Z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