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360" windowHeight="8520" tabRatio="816" activeTab="8"/>
  </bookViews>
  <sheets>
    <sheet name="小学语文" sheetId="1" r:id="rId1"/>
    <sheet name="小学语文（小教大专）" sheetId="2" r:id="rId2"/>
    <sheet name="小学数学" sheetId="3" r:id="rId3"/>
    <sheet name="小学数学（小教大专）" sheetId="4" r:id="rId4"/>
    <sheet name="小学体育" sheetId="5" r:id="rId5"/>
    <sheet name="中学英语" sheetId="6" r:id="rId6"/>
    <sheet name="蒙授生物" sheetId="7" r:id="rId7"/>
    <sheet name="蒙授语文" sheetId="8" r:id="rId8"/>
    <sheet name="蒙授数学" sheetId="9" r:id="rId9"/>
  </sheets>
  <definedNames>
    <definedName name="_xlnm._FilterDatabase" localSheetId="0" hidden="1">小学语文!$A$2:$N$32</definedName>
  </definedNames>
  <calcPr calcId="125725"/>
</workbook>
</file>

<file path=xl/calcChain.xml><?xml version="1.0" encoding="utf-8"?>
<calcChain xmlns="http://schemas.openxmlformats.org/spreadsheetml/2006/main">
  <c r="K4" i="5"/>
  <c r="M4" s="1"/>
  <c r="N4" s="1"/>
  <c r="L3" i="6"/>
  <c r="M3" s="1"/>
  <c r="L4"/>
  <c r="M4" s="1"/>
  <c r="L6"/>
  <c r="M6" s="1"/>
  <c r="L6" i="9"/>
  <c r="I6"/>
  <c r="J6" s="1"/>
  <c r="L5"/>
  <c r="I5"/>
  <c r="J5" s="1"/>
  <c r="L4"/>
  <c r="I4"/>
  <c r="J4" s="1"/>
  <c r="L3"/>
  <c r="I3"/>
  <c r="J3" s="1"/>
  <c r="L6" i="8"/>
  <c r="I6"/>
  <c r="J6" s="1"/>
  <c r="M6" s="1"/>
  <c r="L5"/>
  <c r="I5"/>
  <c r="J5" s="1"/>
  <c r="L4"/>
  <c r="I4"/>
  <c r="J4" s="1"/>
  <c r="L3"/>
  <c r="I3"/>
  <c r="J3" s="1"/>
  <c r="L4" i="7"/>
  <c r="I4"/>
  <c r="J4" s="1"/>
  <c r="L3"/>
  <c r="I3"/>
  <c r="J3" s="1"/>
  <c r="L5" i="6"/>
  <c r="M5" s="1"/>
  <c r="I5" i="5"/>
  <c r="J5" s="1"/>
  <c r="I4"/>
  <c r="J4" s="1"/>
  <c r="O4" s="1"/>
  <c r="L4" i="4"/>
  <c r="I4"/>
  <c r="J4" s="1"/>
  <c r="L3"/>
  <c r="I3"/>
  <c r="J3" s="1"/>
  <c r="M3" s="1"/>
  <c r="L10" i="3"/>
  <c r="I10"/>
  <c r="J10" s="1"/>
  <c r="L13"/>
  <c r="J13"/>
  <c r="I13"/>
  <c r="L11"/>
  <c r="I11"/>
  <c r="J11" s="1"/>
  <c r="L12"/>
  <c r="I12"/>
  <c r="J12" s="1"/>
  <c r="L8"/>
  <c r="I8"/>
  <c r="J8" s="1"/>
  <c r="L7"/>
  <c r="I7"/>
  <c r="J7" s="1"/>
  <c r="L9"/>
  <c r="I9"/>
  <c r="J9" s="1"/>
  <c r="L6"/>
  <c r="I6"/>
  <c r="J6" s="1"/>
  <c r="L5"/>
  <c r="J5"/>
  <c r="I5"/>
  <c r="L4"/>
  <c r="I4"/>
  <c r="J4" s="1"/>
  <c r="L3"/>
  <c r="I3"/>
  <c r="J3" s="1"/>
  <c r="L4" i="2"/>
  <c r="I4"/>
  <c r="J4" s="1"/>
  <c r="L3"/>
  <c r="I3"/>
  <c r="J3" s="1"/>
  <c r="L27" i="1"/>
  <c r="I27"/>
  <c r="J27" s="1"/>
  <c r="L30"/>
  <c r="I30"/>
  <c r="J30" s="1"/>
  <c r="L32"/>
  <c r="I32"/>
  <c r="J32" s="1"/>
  <c r="L31"/>
  <c r="I31"/>
  <c r="J31" s="1"/>
  <c r="L28"/>
  <c r="I28"/>
  <c r="J28" s="1"/>
  <c r="L29"/>
  <c r="I29"/>
  <c r="J29" s="1"/>
  <c r="L20"/>
  <c r="I20"/>
  <c r="J20" s="1"/>
  <c r="L24"/>
  <c r="J24"/>
  <c r="I24"/>
  <c r="L26"/>
  <c r="I26"/>
  <c r="J26" s="1"/>
  <c r="L21"/>
  <c r="I21"/>
  <c r="J21" s="1"/>
  <c r="L25"/>
  <c r="I25"/>
  <c r="J25" s="1"/>
  <c r="L17"/>
  <c r="I17"/>
  <c r="J17" s="1"/>
  <c r="L22"/>
  <c r="I22"/>
  <c r="J22" s="1"/>
  <c r="L23"/>
  <c r="I23"/>
  <c r="J23" s="1"/>
  <c r="M23" s="1"/>
  <c r="L11"/>
  <c r="I11"/>
  <c r="J11" s="1"/>
  <c r="L19"/>
  <c r="I19"/>
  <c r="J19" s="1"/>
  <c r="L14"/>
  <c r="I14"/>
  <c r="J14" s="1"/>
  <c r="L18"/>
  <c r="J18"/>
  <c r="I18"/>
  <c r="L13"/>
  <c r="I13"/>
  <c r="J13" s="1"/>
  <c r="L12"/>
  <c r="I12"/>
  <c r="J12" s="1"/>
  <c r="L15"/>
  <c r="I15"/>
  <c r="J15" s="1"/>
  <c r="L16"/>
  <c r="I16"/>
  <c r="J16" s="1"/>
  <c r="L10"/>
  <c r="I10"/>
  <c r="J10" s="1"/>
  <c r="L9"/>
  <c r="I9"/>
  <c r="J9" s="1"/>
  <c r="L6"/>
  <c r="I6"/>
  <c r="J6" s="1"/>
  <c r="L8"/>
  <c r="J8"/>
  <c r="I8"/>
  <c r="L7"/>
  <c r="I7"/>
  <c r="J7" s="1"/>
  <c r="L5"/>
  <c r="I5"/>
  <c r="J5" s="1"/>
  <c r="L3"/>
  <c r="I3"/>
  <c r="J3" s="1"/>
  <c r="L4"/>
  <c r="I4"/>
  <c r="J4" s="1"/>
  <c r="M4" s="1"/>
  <c r="M7" i="3" l="1"/>
  <c r="M5" i="1"/>
  <c r="M32"/>
  <c r="M31"/>
  <c r="M26"/>
  <c r="M7"/>
  <c r="M15"/>
  <c r="M9"/>
  <c r="M13"/>
  <c r="M28"/>
  <c r="M18"/>
  <c r="M3"/>
  <c r="M17"/>
  <c r="M16"/>
  <c r="M29"/>
  <c r="M22"/>
  <c r="M14"/>
  <c r="M24"/>
  <c r="M10"/>
  <c r="M21"/>
  <c r="M6"/>
  <c r="M19"/>
  <c r="M25"/>
  <c r="M8"/>
  <c r="M11"/>
  <c r="M12"/>
  <c r="M27"/>
  <c r="M30"/>
  <c r="M20"/>
  <c r="M4" i="2"/>
  <c r="M3"/>
  <c r="M4" i="4"/>
  <c r="M3" i="7"/>
  <c r="M4"/>
  <c r="M3" i="3"/>
  <c r="M5"/>
  <c r="M9"/>
  <c r="M12"/>
  <c r="M13"/>
  <c r="M4"/>
  <c r="M6"/>
  <c r="M8"/>
  <c r="M11"/>
  <c r="M10"/>
  <c r="M4" i="8"/>
  <c r="M3"/>
  <c r="M5"/>
  <c r="M6" i="9"/>
  <c r="M3"/>
  <c r="M5"/>
  <c r="M4"/>
  <c r="O5" i="5"/>
</calcChain>
</file>

<file path=xl/sharedStrings.xml><?xml version="1.0" encoding="utf-8"?>
<sst xmlns="http://schemas.openxmlformats.org/spreadsheetml/2006/main" count="513" uniqueCount="223">
  <si>
    <t>准考证号</t>
  </si>
  <si>
    <t>姓名</t>
  </si>
  <si>
    <t>身份证号</t>
  </si>
  <si>
    <t>报考岗位</t>
  </si>
  <si>
    <t>性别</t>
  </si>
  <si>
    <t>民族</t>
  </si>
  <si>
    <t>笔试卷面成绩</t>
  </si>
  <si>
    <t>政策加分</t>
  </si>
  <si>
    <t>笔试加权成绩</t>
  </si>
  <si>
    <t>面试成绩</t>
  </si>
  <si>
    <t>面试加权成绩</t>
  </si>
  <si>
    <t>总成绩</t>
  </si>
  <si>
    <t>名次</t>
  </si>
  <si>
    <t>00002016399</t>
  </si>
  <si>
    <t>魏雪</t>
  </si>
  <si>
    <t>152726199111070325</t>
  </si>
  <si>
    <t>小学语文</t>
  </si>
  <si>
    <t>女</t>
  </si>
  <si>
    <t>汉</t>
  </si>
  <si>
    <t>00002016370</t>
  </si>
  <si>
    <t>郭田甜</t>
  </si>
  <si>
    <t>152726199306100029</t>
  </si>
  <si>
    <t>00002016414</t>
  </si>
  <si>
    <t>赵娜</t>
  </si>
  <si>
    <t>152726199403231223</t>
  </si>
  <si>
    <t>00002016397</t>
  </si>
  <si>
    <t>王新</t>
  </si>
  <si>
    <t>152726199411141228</t>
  </si>
  <si>
    <t>00002016406</t>
  </si>
  <si>
    <t>杨敏</t>
  </si>
  <si>
    <t>152726199501203920</t>
  </si>
  <si>
    <t>00002016375</t>
  </si>
  <si>
    <t>贾天宁</t>
  </si>
  <si>
    <t>152726199509260065</t>
  </si>
  <si>
    <t>00002016368</t>
  </si>
  <si>
    <t>方圆</t>
  </si>
  <si>
    <t>152726199211160328</t>
  </si>
  <si>
    <t>00002016405</t>
  </si>
  <si>
    <t>杨国荣</t>
  </si>
  <si>
    <t>152726199310030035</t>
  </si>
  <si>
    <t>男</t>
  </si>
  <si>
    <t>00002016389</t>
  </si>
  <si>
    <t>乔冠男</t>
  </si>
  <si>
    <t>150625199004050325</t>
  </si>
  <si>
    <t>00002016395</t>
  </si>
  <si>
    <t>王鹤升</t>
  </si>
  <si>
    <t>152726199411170029</t>
  </si>
  <si>
    <t>00002016401</t>
  </si>
  <si>
    <t>吴倩</t>
  </si>
  <si>
    <t>152726199412120023</t>
  </si>
  <si>
    <t>00002016394</t>
  </si>
  <si>
    <t>王飞</t>
  </si>
  <si>
    <t>152726199210090014</t>
  </si>
  <si>
    <t>蒙</t>
  </si>
  <si>
    <t>00002016364</t>
  </si>
  <si>
    <t>陈艳</t>
  </si>
  <si>
    <t>152726198812150323</t>
  </si>
  <si>
    <t>00002016402</t>
  </si>
  <si>
    <t>徐慧</t>
  </si>
  <si>
    <t>15272619920705002X</t>
  </si>
  <si>
    <t>00002016376</t>
  </si>
  <si>
    <t>李慧</t>
  </si>
  <si>
    <t>152726198911174822</t>
  </si>
  <si>
    <t>00002016404</t>
  </si>
  <si>
    <t>阎晓晨</t>
  </si>
  <si>
    <t>150204199005171248</t>
  </si>
  <si>
    <t>00002016383</t>
  </si>
  <si>
    <t>刘莉</t>
  </si>
  <si>
    <t>152726199303131225</t>
  </si>
  <si>
    <t>00002016393</t>
  </si>
  <si>
    <t>万雄</t>
  </si>
  <si>
    <t>152726198906121232</t>
  </si>
  <si>
    <t>00002016373</t>
  </si>
  <si>
    <t>郝瑞泉</t>
  </si>
  <si>
    <t>152726199308134812</t>
  </si>
  <si>
    <t>00002016378</t>
  </si>
  <si>
    <t>李璐</t>
  </si>
  <si>
    <t>152127199212180025</t>
  </si>
  <si>
    <t>满</t>
  </si>
  <si>
    <t>00002016380</t>
  </si>
  <si>
    <t>李旭冬</t>
  </si>
  <si>
    <t>152726199411202713</t>
  </si>
  <si>
    <t>00002016363</t>
  </si>
  <si>
    <t>白芙蓉</t>
  </si>
  <si>
    <t>152726199507194228</t>
  </si>
  <si>
    <t>00002016382</t>
  </si>
  <si>
    <t>刘慧</t>
  </si>
  <si>
    <t>152726199407154827</t>
  </si>
  <si>
    <t>00002016385</t>
  </si>
  <si>
    <t>刘馨普</t>
  </si>
  <si>
    <t>152726199305010320</t>
  </si>
  <si>
    <t>00002016391</t>
  </si>
  <si>
    <t>苏日娜</t>
  </si>
  <si>
    <t>152726199208180029</t>
  </si>
  <si>
    <t>00002016403</t>
  </si>
  <si>
    <t>闫婷</t>
  </si>
  <si>
    <t>152726199003011221</t>
  </si>
  <si>
    <t>00002016367</t>
  </si>
  <si>
    <t>段淑渊</t>
  </si>
  <si>
    <t>150625199004254221</t>
  </si>
  <si>
    <t>00002016369</t>
  </si>
  <si>
    <t>付志芳</t>
  </si>
  <si>
    <t>1526011988052000123</t>
  </si>
  <si>
    <t>00002016381</t>
  </si>
  <si>
    <t>刘丹</t>
  </si>
  <si>
    <t>152726199106182728</t>
  </si>
  <si>
    <t>00002016413</t>
  </si>
  <si>
    <t>赵丽</t>
  </si>
  <si>
    <t>152726199310293927</t>
  </si>
  <si>
    <t>00002016419</t>
  </si>
  <si>
    <t>孟丽</t>
  </si>
  <si>
    <t>152726198406050327</t>
  </si>
  <si>
    <t>00002016418</t>
  </si>
  <si>
    <t>马乐</t>
  </si>
  <si>
    <t>152726198301201213</t>
  </si>
  <si>
    <t>00002016423</t>
  </si>
  <si>
    <t>安莎</t>
  </si>
  <si>
    <t>152726198703092726</t>
  </si>
  <si>
    <t>小学数学</t>
  </si>
  <si>
    <t>00002016429</t>
  </si>
  <si>
    <t>贾丽</t>
  </si>
  <si>
    <t>152726199306085121</t>
  </si>
  <si>
    <t>00002016437</t>
  </si>
  <si>
    <t>王云霞</t>
  </si>
  <si>
    <t>152726199306063328</t>
  </si>
  <si>
    <t>00002016441</t>
  </si>
  <si>
    <t>岳轹腾</t>
  </si>
  <si>
    <t>152726199201190013</t>
  </si>
  <si>
    <t>00002016426</t>
  </si>
  <si>
    <t>撖桃</t>
  </si>
  <si>
    <t>152726198910180024</t>
  </si>
  <si>
    <t>00002016428</t>
  </si>
  <si>
    <t>贾佳</t>
  </si>
  <si>
    <t>152726198906050323</t>
  </si>
  <si>
    <t>00002016431</t>
  </si>
  <si>
    <t>李乐</t>
  </si>
  <si>
    <t>152726199008051521</t>
  </si>
  <si>
    <t>藏</t>
  </si>
  <si>
    <t>00002016434</t>
  </si>
  <si>
    <t>孟欣</t>
  </si>
  <si>
    <t>152726199007180022</t>
  </si>
  <si>
    <t>00002016445</t>
  </si>
  <si>
    <t>陈菠</t>
  </si>
  <si>
    <t>152726198808275123</t>
  </si>
  <si>
    <t>00002016433</t>
  </si>
  <si>
    <t>刘雅茹</t>
  </si>
  <si>
    <t>152726199211260329</t>
  </si>
  <si>
    <t>00002016435</t>
  </si>
  <si>
    <t>王菲</t>
  </si>
  <si>
    <t>15272619910825182X</t>
  </si>
  <si>
    <t>00002016448</t>
  </si>
  <si>
    <t>152726198608202720</t>
  </si>
  <si>
    <t>00002016452</t>
  </si>
  <si>
    <t>苏凤</t>
  </si>
  <si>
    <t>152726198401231225</t>
  </si>
  <si>
    <t>00002016495</t>
  </si>
  <si>
    <t>贾粉粉</t>
  </si>
  <si>
    <t>152723199310055444</t>
  </si>
  <si>
    <t>小学体育</t>
  </si>
  <si>
    <t>00002016503</t>
  </si>
  <si>
    <t>杨凯旋</t>
  </si>
  <si>
    <t>152726199210293612</t>
  </si>
  <si>
    <t>00002016537</t>
  </si>
  <si>
    <t>西和热</t>
  </si>
  <si>
    <t>152725199205211241</t>
  </si>
  <si>
    <t>蒙授初中生物</t>
  </si>
  <si>
    <t>00002016538</t>
  </si>
  <si>
    <t>伊日贵</t>
  </si>
  <si>
    <t>152725199109242726</t>
  </si>
  <si>
    <t>00002016513</t>
  </si>
  <si>
    <t>娜木尔高娃</t>
  </si>
  <si>
    <t>152726198808074524</t>
  </si>
  <si>
    <t>蒙小学语文</t>
  </si>
  <si>
    <t>00002016521</t>
  </si>
  <si>
    <t>乌云高娃</t>
  </si>
  <si>
    <t>15272619910802482X</t>
  </si>
  <si>
    <t>00002016507</t>
  </si>
  <si>
    <t>阿丽玛</t>
  </si>
  <si>
    <t>152726198912115728</t>
  </si>
  <si>
    <t>00002016509</t>
  </si>
  <si>
    <t>浩斯其其格</t>
  </si>
  <si>
    <t>152726199308195121</t>
  </si>
  <si>
    <t>00002016529</t>
  </si>
  <si>
    <t>苏布德</t>
  </si>
  <si>
    <t>152726199401230024</t>
  </si>
  <si>
    <t>蒙小学数学</t>
  </si>
  <si>
    <t>00002016527</t>
  </si>
  <si>
    <t>那仁巴图</t>
  </si>
  <si>
    <t>15272619921013091X</t>
  </si>
  <si>
    <t>00002016525</t>
  </si>
  <si>
    <t>格日乐陶格斯</t>
  </si>
  <si>
    <t>152726198801122124</t>
  </si>
  <si>
    <t>00002016532</t>
  </si>
  <si>
    <t>夏日</t>
  </si>
  <si>
    <t>152726199305224839</t>
  </si>
  <si>
    <t>00002016474</t>
  </si>
  <si>
    <t>苏瑞</t>
  </si>
  <si>
    <t>152725199112101844</t>
  </si>
  <si>
    <t>中学英语</t>
  </si>
  <si>
    <t>00002016484</t>
  </si>
  <si>
    <t>赵清</t>
  </si>
  <si>
    <t>152726199305135422</t>
  </si>
  <si>
    <t>00002016479</t>
  </si>
  <si>
    <t>武春霞</t>
  </si>
  <si>
    <t>152726199001121224</t>
  </si>
  <si>
    <t>00002016462</t>
  </si>
  <si>
    <t>李娇</t>
  </si>
  <si>
    <t>152726199305061224</t>
  </si>
  <si>
    <t>面试成绩</t>
    <phoneticPr fontId="3" type="noConversion"/>
  </si>
  <si>
    <t>笔试总成绩</t>
    <phoneticPr fontId="3" type="noConversion"/>
  </si>
  <si>
    <t>2016年杭锦旗公开招聘中小学教师蒙授语文成绩汇总表</t>
  </si>
  <si>
    <t>2016年杭锦旗公开招聘中小学教师蒙授数学成绩汇总表</t>
  </si>
  <si>
    <t>2016年杭锦旗公开招聘中小学教师蒙授生物成绩汇总表</t>
  </si>
  <si>
    <t>2016年杭锦旗公开招聘中小学教师（中学英语）成绩汇总表</t>
  </si>
  <si>
    <t>面试加权成绩</t>
    <phoneticPr fontId="3" type="noConversion"/>
  </si>
  <si>
    <t>讲课加权成绩</t>
    <phoneticPr fontId="3" type="noConversion"/>
  </si>
  <si>
    <t>技能测试加权成绩</t>
    <phoneticPr fontId="3" type="noConversion"/>
  </si>
  <si>
    <t>总成绩</t>
    <phoneticPr fontId="3" type="noConversion"/>
  </si>
  <si>
    <t>2016年杭锦旗公开招聘中小学教师（小学体育）成绩汇总表</t>
  </si>
  <si>
    <t>2016年杭锦旗公开招聘中小学教师小学成绩汇总表</t>
  </si>
  <si>
    <t>2016年杭锦旗公开招聘中小学教师（小学数学）成绩汇总表</t>
  </si>
  <si>
    <t>2016年杭锦旗公开招聘中小学教师（小学语文）成绩汇总表</t>
  </si>
  <si>
    <t>注：红色字体标注人员为进入体检人员名单。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</si>
</sst>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0_ "/>
    <numFmt numFmtId="177" formatCode="0.00_ "/>
    <numFmt numFmtId="178" formatCode="0.00_);[Red]\(0.00\)"/>
  </numFmts>
  <fonts count="30"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9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8"/>
      <name val="黑体"/>
      <family val="3"/>
      <charset val="134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/>
      <diagonal/>
    </border>
  </borders>
  <cellStyleXfs count="43">
    <xf numFmtId="0" fontId="0" fillId="0" borderId="0">
      <alignment vertical="center"/>
    </xf>
    <xf numFmtId="0" fontId="4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3" borderId="16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9" borderId="18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" borderId="20" applyNumberFormat="0" applyAlignment="0" applyProtection="0">
      <alignment vertical="center"/>
    </xf>
    <xf numFmtId="0" fontId="17" fillId="2" borderId="16" applyNumberFormat="0" applyAlignment="0" applyProtection="0">
      <alignment vertical="center"/>
    </xf>
    <xf numFmtId="0" fontId="10" fillId="7" borderId="1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3" xfId="1" applyFont="1" applyBorder="1" applyAlignment="1">
      <alignment horizontal="center" vertical="center"/>
    </xf>
    <xf numFmtId="0" fontId="21" fillId="0" borderId="12" xfId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177" fontId="25" fillId="0" borderId="3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 wrapText="1"/>
    </xf>
    <xf numFmtId="176" fontId="21" fillId="0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23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77" fontId="19" fillId="0" borderId="3" xfId="0" applyNumberFormat="1" applyFont="1" applyFill="1" applyBorder="1" applyAlignment="1">
      <alignment horizontal="center" vertical="center" wrapText="1"/>
    </xf>
    <xf numFmtId="176" fontId="19" fillId="0" borderId="3" xfId="0" applyNumberFormat="1" applyFont="1" applyFill="1" applyBorder="1" applyAlignment="1">
      <alignment horizontal="center" vertical="center" wrapText="1"/>
    </xf>
    <xf numFmtId="176" fontId="23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1" fillId="0" borderId="12" xfId="1" quotePrefix="1" applyFont="1" applyFill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12" xfId="1" applyFont="1" applyBorder="1" applyAlignment="1">
      <alignment horizontal="center" vertical="center"/>
    </xf>
    <xf numFmtId="176" fontId="21" fillId="0" borderId="15" xfId="1" applyNumberFormat="1" applyFont="1" applyFill="1" applyBorder="1" applyAlignment="1">
      <alignment horizontal="center" vertical="center"/>
    </xf>
    <xf numFmtId="178" fontId="23" fillId="0" borderId="3" xfId="0" applyNumberFormat="1" applyFont="1" applyFill="1" applyBorder="1" applyAlignment="1">
      <alignment horizontal="center" vertical="center"/>
    </xf>
    <xf numFmtId="0" fontId="21" fillId="0" borderId="12" xfId="1" quotePrefix="1" applyFont="1" applyBorder="1" applyAlignment="1">
      <alignment horizontal="center" vertical="center"/>
    </xf>
    <xf numFmtId="0" fontId="21" fillId="0" borderId="12" xfId="1" applyNumberFormat="1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19" fillId="0" borderId="3" xfId="0" applyNumberFormat="1" applyFont="1" applyFill="1" applyBorder="1" applyAlignment="1">
      <alignment horizontal="center" vertical="center" wrapText="1"/>
    </xf>
    <xf numFmtId="0" fontId="28" fillId="0" borderId="0" xfId="0" applyFont="1">
      <alignment vertical="center"/>
    </xf>
    <xf numFmtId="0" fontId="21" fillId="0" borderId="3" xfId="0" quotePrefix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176" fontId="21" fillId="0" borderId="7" xfId="0" applyNumberFormat="1" applyFont="1" applyFill="1" applyBorder="1" applyAlignment="1">
      <alignment horizontal="center" vertical="center"/>
    </xf>
    <xf numFmtId="0" fontId="2" fillId="0" borderId="7" xfId="0" quotePrefix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3" xfId="0" quotePrefix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176" fontId="24" fillId="0" borderId="7" xfId="0" applyNumberFormat="1" applyFont="1" applyFill="1" applyBorder="1" applyAlignment="1">
      <alignment horizontal="center" vertical="center"/>
    </xf>
    <xf numFmtId="0" fontId="26" fillId="0" borderId="0" xfId="0" applyFont="1">
      <alignment vertical="center"/>
    </xf>
    <xf numFmtId="0" fontId="24" fillId="0" borderId="12" xfId="0" quotePrefix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4" fillId="0" borderId="12" xfId="1" quotePrefix="1" applyFont="1" applyFill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4" xfId="1" quotePrefix="1" applyFont="1" applyBorder="1" applyAlignment="1">
      <alignment horizontal="center" vertical="center"/>
    </xf>
    <xf numFmtId="0" fontId="24" fillId="0" borderId="14" xfId="1" applyNumberFormat="1" applyFont="1" applyBorder="1" applyAlignment="1">
      <alignment horizontal="center" vertical="center" wrapText="1"/>
    </xf>
    <xf numFmtId="0" fontId="24" fillId="0" borderId="13" xfId="1" applyFont="1" applyBorder="1" applyAlignment="1">
      <alignment horizontal="center" vertical="center"/>
    </xf>
    <xf numFmtId="0" fontId="24" fillId="0" borderId="12" xfId="1" applyFont="1" applyBorder="1" applyAlignment="1">
      <alignment horizontal="center" vertical="center"/>
    </xf>
    <xf numFmtId="0" fontId="24" fillId="0" borderId="12" xfId="1" applyFont="1" applyFill="1" applyBorder="1" applyAlignment="1">
      <alignment horizontal="center" vertical="center"/>
    </xf>
    <xf numFmtId="176" fontId="24" fillId="0" borderId="15" xfId="1" applyNumberFormat="1" applyFont="1" applyFill="1" applyBorder="1" applyAlignment="1">
      <alignment horizontal="center" vertical="center"/>
    </xf>
    <xf numFmtId="178" fontId="25" fillId="0" borderId="3" xfId="0" applyNumberFormat="1" applyFont="1" applyFill="1" applyBorder="1" applyAlignment="1">
      <alignment horizontal="center" vertical="center"/>
    </xf>
    <xf numFmtId="0" fontId="24" fillId="0" borderId="12" xfId="1" quotePrefix="1" applyFont="1" applyBorder="1" applyAlignment="1">
      <alignment horizontal="center" vertical="center"/>
    </xf>
    <xf numFmtId="0" fontId="24" fillId="0" borderId="12" xfId="1" applyNumberFormat="1" applyFont="1" applyBorder="1" applyAlignment="1">
      <alignment horizontal="center" vertical="center" wrapText="1"/>
    </xf>
    <xf numFmtId="176" fontId="25" fillId="0" borderId="3" xfId="0" applyNumberFormat="1" applyFont="1" applyFill="1" applyBorder="1" applyAlignment="1">
      <alignment horizontal="center" vertical="center"/>
    </xf>
    <xf numFmtId="0" fontId="24" fillId="0" borderId="3" xfId="0" quotePrefix="1" applyFont="1" applyFill="1" applyBorder="1" applyAlignment="1">
      <alignment horizontal="center" vertical="center"/>
    </xf>
    <xf numFmtId="176" fontId="24" fillId="0" borderId="3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6" xfId="0" quotePrefix="1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 wrapText="1"/>
    </xf>
    <xf numFmtId="0" fontId="24" fillId="0" borderId="8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4" xfId="0" quotePrefix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77" fontId="19" fillId="0" borderId="9" xfId="0" applyNumberFormat="1" applyFont="1" applyFill="1" applyBorder="1" applyAlignment="1">
      <alignment horizontal="center" vertical="center" wrapText="1"/>
    </xf>
    <xf numFmtId="177" fontId="19" fillId="0" borderId="7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left" vertical="center"/>
    </xf>
  </cellXfs>
  <cellStyles count="43">
    <cellStyle name="20% - 强调文字颜色 1 2" xfId="30"/>
    <cellStyle name="20% - 强调文字颜色 2 2" xfId="32"/>
    <cellStyle name="20% - 强调文字颜色 3 2" xfId="5"/>
    <cellStyle name="20% - 强调文字颜色 4 2" xfId="35"/>
    <cellStyle name="20% - 强调文字颜色 5 2" xfId="28"/>
    <cellStyle name="20% - 强调文字颜色 6 2" xfId="22"/>
    <cellStyle name="40% - 强调文字颜色 1 2" xfId="31"/>
    <cellStyle name="40% - 强调文字颜色 2 2" xfId="33"/>
    <cellStyle name="40% - 强调文字颜色 3 2" xfId="6"/>
    <cellStyle name="40% - 强调文字颜色 4 2" xfId="36"/>
    <cellStyle name="40% - 强调文字颜色 5 2" xfId="38"/>
    <cellStyle name="40% - 强调文字颜色 6 2" xfId="41"/>
    <cellStyle name="60% - 强调文字颜色 1 2" xfId="16"/>
    <cellStyle name="60% - 强调文字颜色 2 2" xfId="10"/>
    <cellStyle name="60% - 强调文字颜色 3 2" xfId="8"/>
    <cellStyle name="60% - 强调文字颜色 4 2" xfId="18"/>
    <cellStyle name="60% - 强调文字颜色 5 2" xfId="39"/>
    <cellStyle name="60% - 强调文字颜色 6 2" xfId="42"/>
    <cellStyle name="标题 1 2" xfId="14"/>
    <cellStyle name="标题 2 2" xfId="15"/>
    <cellStyle name="标题 3 2" xfId="17"/>
    <cellStyle name="标题 4 2" xfId="11"/>
    <cellStyle name="标题 5" xfId="3"/>
    <cellStyle name="差 2" xfId="7"/>
    <cellStyle name="常规" xfId="0" builtinId="0"/>
    <cellStyle name="常规 2" xfId="1"/>
    <cellStyle name="好 2" xfId="26"/>
    <cellStyle name="汇总 2" xfId="25"/>
    <cellStyle name="计算 2" xfId="20"/>
    <cellStyle name="检查单元格 2" xfId="21"/>
    <cellStyle name="解释性文本 2" xfId="13"/>
    <cellStyle name="警告文本 2" xfId="12"/>
    <cellStyle name="链接单元格 2" xfId="24"/>
    <cellStyle name="强调文字颜色 1 2" xfId="29"/>
    <cellStyle name="强调文字颜色 2 2" xfId="23"/>
    <cellStyle name="强调文字颜色 3 2" xfId="34"/>
    <cellStyle name="强调文字颜色 4 2" xfId="2"/>
    <cellStyle name="强调文字颜色 5 2" xfId="37"/>
    <cellStyle name="强调文字颜色 6 2" xfId="40"/>
    <cellStyle name="适中 2" xfId="27"/>
    <cellStyle name="输出 2" xfId="19"/>
    <cellStyle name="输入 2" xfId="4"/>
    <cellStyle name="注释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opLeftCell="A28" workbookViewId="0">
      <selection activeCell="A33" sqref="A33:N33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7.875" style="27" customWidth="1"/>
    <col min="11" max="11" width="6.25" style="27" customWidth="1"/>
    <col min="12" max="12" width="8.125" style="27" customWidth="1"/>
    <col min="13" max="13" width="6.75" style="28" customWidth="1"/>
    <col min="14" max="14" width="6.875" style="27" customWidth="1"/>
  </cols>
  <sheetData>
    <row r="1" spans="1:14" ht="42" customHeight="1">
      <c r="A1" s="95" t="s">
        <v>221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47" customFormat="1" ht="27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9</v>
      </c>
      <c r="L2" s="33" t="s">
        <v>10</v>
      </c>
      <c r="M2" s="34" t="s">
        <v>11</v>
      </c>
      <c r="N2" s="33" t="s">
        <v>12</v>
      </c>
    </row>
    <row r="3" spans="1:14" ht="23.25" customHeight="1">
      <c r="A3" s="53" t="s">
        <v>19</v>
      </c>
      <c r="B3" s="54" t="s">
        <v>20</v>
      </c>
      <c r="C3" s="84" t="s">
        <v>21</v>
      </c>
      <c r="D3" s="54" t="s">
        <v>16</v>
      </c>
      <c r="E3" s="54" t="s">
        <v>17</v>
      </c>
      <c r="F3" s="54" t="s">
        <v>18</v>
      </c>
      <c r="G3" s="7">
        <v>70.14</v>
      </c>
      <c r="H3" s="7"/>
      <c r="I3" s="7">
        <f t="shared" ref="I3:I32" si="0">SUM(G3:H3)</f>
        <v>70.14</v>
      </c>
      <c r="J3" s="82">
        <f t="shared" ref="J3:J32" si="1">SUM(I3*0.6)</f>
        <v>42.083999999999996</v>
      </c>
      <c r="K3" s="11">
        <v>81.040000000000006</v>
      </c>
      <c r="L3" s="11">
        <f t="shared" ref="L3:L32" si="2">K3*0.4</f>
        <v>32.416000000000004</v>
      </c>
      <c r="M3" s="23">
        <f t="shared" ref="M3:M32" si="3">J3+L3</f>
        <v>74.5</v>
      </c>
      <c r="N3" s="11">
        <v>1</v>
      </c>
    </row>
    <row r="4" spans="1:14" ht="23.25" customHeight="1">
      <c r="A4" s="56" t="s">
        <v>13</v>
      </c>
      <c r="B4" s="21" t="s">
        <v>14</v>
      </c>
      <c r="C4" s="56" t="s">
        <v>15</v>
      </c>
      <c r="D4" s="21" t="s">
        <v>16</v>
      </c>
      <c r="E4" s="21" t="s">
        <v>17</v>
      </c>
      <c r="F4" s="21" t="s">
        <v>18</v>
      </c>
      <c r="G4" s="1">
        <v>70.56</v>
      </c>
      <c r="H4" s="1"/>
      <c r="I4" s="3">
        <f t="shared" si="0"/>
        <v>70.56</v>
      </c>
      <c r="J4" s="83">
        <f t="shared" si="1"/>
        <v>42.335999999999999</v>
      </c>
      <c r="K4" s="11">
        <v>74.959999999999994</v>
      </c>
      <c r="L4" s="11">
        <f t="shared" si="2"/>
        <v>29.983999999999998</v>
      </c>
      <c r="M4" s="23">
        <f t="shared" si="3"/>
        <v>72.319999999999993</v>
      </c>
      <c r="N4" s="11">
        <v>2</v>
      </c>
    </row>
    <row r="5" spans="1:14" ht="23.25" customHeight="1">
      <c r="A5" s="56" t="s">
        <v>22</v>
      </c>
      <c r="B5" s="21" t="s">
        <v>23</v>
      </c>
      <c r="C5" s="85" t="s">
        <v>24</v>
      </c>
      <c r="D5" s="21" t="s">
        <v>16</v>
      </c>
      <c r="E5" s="21" t="s">
        <v>17</v>
      </c>
      <c r="F5" s="21" t="s">
        <v>18</v>
      </c>
      <c r="G5" s="1">
        <v>69</v>
      </c>
      <c r="H5" s="1"/>
      <c r="I5" s="1">
        <f t="shared" si="0"/>
        <v>69</v>
      </c>
      <c r="J5" s="83">
        <f t="shared" si="1"/>
        <v>41.4</v>
      </c>
      <c r="K5" s="11">
        <v>75.02</v>
      </c>
      <c r="L5" s="11">
        <f t="shared" si="2"/>
        <v>30.007999999999999</v>
      </c>
      <c r="M5" s="23">
        <f t="shared" si="3"/>
        <v>71.408000000000001</v>
      </c>
      <c r="N5" s="11">
        <v>3</v>
      </c>
    </row>
    <row r="6" spans="1:14" ht="23.25" customHeight="1">
      <c r="A6" s="56" t="s">
        <v>31</v>
      </c>
      <c r="B6" s="21" t="s">
        <v>32</v>
      </c>
      <c r="C6" s="85" t="s">
        <v>33</v>
      </c>
      <c r="D6" s="21" t="s">
        <v>16</v>
      </c>
      <c r="E6" s="21" t="s">
        <v>17</v>
      </c>
      <c r="F6" s="21" t="s">
        <v>18</v>
      </c>
      <c r="G6" s="1">
        <v>64.56</v>
      </c>
      <c r="H6" s="1"/>
      <c r="I6" s="1">
        <f t="shared" si="0"/>
        <v>64.56</v>
      </c>
      <c r="J6" s="83">
        <f t="shared" si="1"/>
        <v>38.735999999999997</v>
      </c>
      <c r="K6" s="58">
        <v>80.39</v>
      </c>
      <c r="L6" s="11">
        <f t="shared" si="2"/>
        <v>32.155999999999999</v>
      </c>
      <c r="M6" s="23">
        <f t="shared" si="3"/>
        <v>70.891999999999996</v>
      </c>
      <c r="N6" s="11">
        <v>4</v>
      </c>
    </row>
    <row r="7" spans="1:14" ht="23.25" customHeight="1">
      <c r="A7" s="56" t="s">
        <v>25</v>
      </c>
      <c r="B7" s="21" t="s">
        <v>26</v>
      </c>
      <c r="C7" s="85" t="s">
        <v>27</v>
      </c>
      <c r="D7" s="21" t="s">
        <v>16</v>
      </c>
      <c r="E7" s="21" t="s">
        <v>17</v>
      </c>
      <c r="F7" s="21" t="s">
        <v>18</v>
      </c>
      <c r="G7" s="1">
        <v>67.44</v>
      </c>
      <c r="H7" s="1"/>
      <c r="I7" s="1">
        <f t="shared" si="0"/>
        <v>67.44</v>
      </c>
      <c r="J7" s="83">
        <f t="shared" si="1"/>
        <v>40.463999999999999</v>
      </c>
      <c r="K7" s="11">
        <v>74.75</v>
      </c>
      <c r="L7" s="11">
        <f t="shared" si="2"/>
        <v>29.900000000000002</v>
      </c>
      <c r="M7" s="23">
        <f t="shared" si="3"/>
        <v>70.364000000000004</v>
      </c>
      <c r="N7" s="11">
        <v>5</v>
      </c>
    </row>
    <row r="8" spans="1:14" ht="23.25" customHeight="1">
      <c r="A8" s="56" t="s">
        <v>28</v>
      </c>
      <c r="B8" s="21" t="s">
        <v>29</v>
      </c>
      <c r="C8" s="56" t="s">
        <v>30</v>
      </c>
      <c r="D8" s="21" t="s">
        <v>16</v>
      </c>
      <c r="E8" s="21" t="s">
        <v>17</v>
      </c>
      <c r="F8" s="21" t="s">
        <v>18</v>
      </c>
      <c r="G8" s="1">
        <v>65.56</v>
      </c>
      <c r="H8" s="1"/>
      <c r="I8" s="3">
        <f t="shared" si="0"/>
        <v>65.56</v>
      </c>
      <c r="J8" s="83">
        <f t="shared" si="1"/>
        <v>39.335999999999999</v>
      </c>
      <c r="K8" s="58">
        <v>72.27</v>
      </c>
      <c r="L8" s="11">
        <f t="shared" si="2"/>
        <v>28.908000000000001</v>
      </c>
      <c r="M8" s="23">
        <f t="shared" si="3"/>
        <v>68.244</v>
      </c>
      <c r="N8" s="11">
        <v>6</v>
      </c>
    </row>
    <row r="9" spans="1:14" ht="23.25" customHeight="1">
      <c r="A9" s="56" t="s">
        <v>34</v>
      </c>
      <c r="B9" s="21" t="s">
        <v>35</v>
      </c>
      <c r="C9" s="56" t="s">
        <v>36</v>
      </c>
      <c r="D9" s="21" t="s">
        <v>16</v>
      </c>
      <c r="E9" s="21" t="s">
        <v>17</v>
      </c>
      <c r="F9" s="21" t="s">
        <v>18</v>
      </c>
      <c r="G9" s="1">
        <v>63.7</v>
      </c>
      <c r="H9" s="1"/>
      <c r="I9" s="3">
        <f t="shared" si="0"/>
        <v>63.7</v>
      </c>
      <c r="J9" s="83">
        <f t="shared" si="1"/>
        <v>38.22</v>
      </c>
      <c r="K9" s="58">
        <v>74.14</v>
      </c>
      <c r="L9" s="11">
        <f t="shared" si="2"/>
        <v>29.656000000000002</v>
      </c>
      <c r="M9" s="23">
        <f t="shared" si="3"/>
        <v>67.876000000000005</v>
      </c>
      <c r="N9" s="11">
        <v>7</v>
      </c>
    </row>
    <row r="10" spans="1:14" ht="23.25" customHeight="1">
      <c r="A10" s="56" t="s">
        <v>37</v>
      </c>
      <c r="B10" s="21" t="s">
        <v>38</v>
      </c>
      <c r="C10" s="85" t="s">
        <v>39</v>
      </c>
      <c r="D10" s="21" t="s">
        <v>16</v>
      </c>
      <c r="E10" s="21" t="s">
        <v>40</v>
      </c>
      <c r="F10" s="21" t="s">
        <v>18</v>
      </c>
      <c r="G10" s="1">
        <v>59.72</v>
      </c>
      <c r="H10" s="1"/>
      <c r="I10" s="1">
        <f t="shared" si="0"/>
        <v>59.72</v>
      </c>
      <c r="J10" s="83">
        <f t="shared" si="1"/>
        <v>35.832000000000001</v>
      </c>
      <c r="K10" s="58">
        <v>79.39</v>
      </c>
      <c r="L10" s="11">
        <f t="shared" si="2"/>
        <v>31.756</v>
      </c>
      <c r="M10" s="23">
        <f t="shared" si="3"/>
        <v>67.587999999999994</v>
      </c>
      <c r="N10" s="11">
        <v>8</v>
      </c>
    </row>
    <row r="11" spans="1:14" ht="23.25" customHeight="1">
      <c r="A11" s="56" t="s">
        <v>63</v>
      </c>
      <c r="B11" s="21" t="s">
        <v>64</v>
      </c>
      <c r="C11" s="85" t="s">
        <v>65</v>
      </c>
      <c r="D11" s="21" t="s">
        <v>16</v>
      </c>
      <c r="E11" s="21" t="s">
        <v>17</v>
      </c>
      <c r="F11" s="21" t="s">
        <v>18</v>
      </c>
      <c r="G11" s="1">
        <v>58.16</v>
      </c>
      <c r="H11" s="1"/>
      <c r="I11" s="1">
        <f t="shared" si="0"/>
        <v>58.16</v>
      </c>
      <c r="J11" s="83">
        <f t="shared" si="1"/>
        <v>34.895999999999994</v>
      </c>
      <c r="K11" s="58">
        <v>80.23</v>
      </c>
      <c r="L11" s="11">
        <f t="shared" si="2"/>
        <v>32.092000000000006</v>
      </c>
      <c r="M11" s="23">
        <f t="shared" si="3"/>
        <v>66.988</v>
      </c>
      <c r="N11" s="11">
        <v>9</v>
      </c>
    </row>
    <row r="12" spans="1:14" ht="23.25" customHeight="1">
      <c r="A12" s="56" t="s">
        <v>47</v>
      </c>
      <c r="B12" s="21" t="s">
        <v>48</v>
      </c>
      <c r="C12" s="85" t="s">
        <v>49</v>
      </c>
      <c r="D12" s="21" t="s">
        <v>16</v>
      </c>
      <c r="E12" s="1" t="s">
        <v>17</v>
      </c>
      <c r="F12" s="1" t="s">
        <v>18</v>
      </c>
      <c r="G12" s="1">
        <v>59.58</v>
      </c>
      <c r="H12" s="1"/>
      <c r="I12" s="1">
        <f t="shared" si="0"/>
        <v>59.58</v>
      </c>
      <c r="J12" s="83">
        <f t="shared" si="1"/>
        <v>35.747999999999998</v>
      </c>
      <c r="K12" s="58">
        <v>77.61</v>
      </c>
      <c r="L12" s="11">
        <f t="shared" si="2"/>
        <v>31.044</v>
      </c>
      <c r="M12" s="23">
        <f t="shared" si="3"/>
        <v>66.792000000000002</v>
      </c>
      <c r="N12" s="11">
        <v>10</v>
      </c>
    </row>
    <row r="13" spans="1:14" ht="23.25" customHeight="1">
      <c r="A13" s="56" t="s">
        <v>50</v>
      </c>
      <c r="B13" s="54" t="s">
        <v>51</v>
      </c>
      <c r="C13" s="84" t="s">
        <v>52</v>
      </c>
      <c r="D13" s="21" t="s">
        <v>16</v>
      </c>
      <c r="E13" s="21" t="s">
        <v>40</v>
      </c>
      <c r="F13" s="21" t="s">
        <v>53</v>
      </c>
      <c r="G13" s="1">
        <v>57</v>
      </c>
      <c r="H13" s="1">
        <v>2.5</v>
      </c>
      <c r="I13" s="1">
        <f t="shared" si="0"/>
        <v>59.5</v>
      </c>
      <c r="J13" s="83">
        <f t="shared" si="1"/>
        <v>35.699999999999996</v>
      </c>
      <c r="K13" s="58">
        <v>77</v>
      </c>
      <c r="L13" s="11">
        <f t="shared" si="2"/>
        <v>30.8</v>
      </c>
      <c r="M13" s="23">
        <f t="shared" si="3"/>
        <v>66.5</v>
      </c>
      <c r="N13" s="11">
        <v>11</v>
      </c>
    </row>
    <row r="14" spans="1:14" ht="23.25" customHeight="1">
      <c r="A14" s="56" t="s">
        <v>57</v>
      </c>
      <c r="B14" s="21" t="s">
        <v>58</v>
      </c>
      <c r="C14" s="6" t="s">
        <v>59</v>
      </c>
      <c r="D14" s="21" t="s">
        <v>16</v>
      </c>
      <c r="E14" s="21" t="s">
        <v>17</v>
      </c>
      <c r="F14" s="21" t="s">
        <v>18</v>
      </c>
      <c r="G14" s="1">
        <v>58.58</v>
      </c>
      <c r="H14" s="1"/>
      <c r="I14" s="1">
        <f t="shared" si="0"/>
        <v>58.58</v>
      </c>
      <c r="J14" s="83">
        <f t="shared" si="1"/>
        <v>35.147999999999996</v>
      </c>
      <c r="K14" s="58">
        <v>77.52</v>
      </c>
      <c r="L14" s="11">
        <f t="shared" si="2"/>
        <v>31.007999999999999</v>
      </c>
      <c r="M14" s="23">
        <f t="shared" si="3"/>
        <v>66.155999999999992</v>
      </c>
      <c r="N14" s="11">
        <v>12</v>
      </c>
    </row>
    <row r="15" spans="1:14" ht="23.25" customHeight="1">
      <c r="A15" s="56" t="s">
        <v>44</v>
      </c>
      <c r="B15" s="21" t="s">
        <v>45</v>
      </c>
      <c r="C15" s="56" t="s">
        <v>46</v>
      </c>
      <c r="D15" s="57" t="s">
        <v>16</v>
      </c>
      <c r="E15" s="21" t="s">
        <v>17</v>
      </c>
      <c r="F15" s="21" t="s">
        <v>18</v>
      </c>
      <c r="G15" s="1">
        <v>59.58</v>
      </c>
      <c r="H15" s="4"/>
      <c r="I15" s="3">
        <f t="shared" si="0"/>
        <v>59.58</v>
      </c>
      <c r="J15" s="83">
        <f t="shared" si="1"/>
        <v>35.747999999999998</v>
      </c>
      <c r="K15" s="58">
        <v>75.66</v>
      </c>
      <c r="L15" s="11">
        <f t="shared" si="2"/>
        <v>30.263999999999999</v>
      </c>
      <c r="M15" s="23">
        <f t="shared" si="3"/>
        <v>66.012</v>
      </c>
      <c r="N15" s="11">
        <v>13</v>
      </c>
    </row>
    <row r="16" spans="1:14" ht="23.25" customHeight="1">
      <c r="A16" s="56" t="s">
        <v>41</v>
      </c>
      <c r="B16" s="21" t="s">
        <v>42</v>
      </c>
      <c r="C16" s="85" t="s">
        <v>43</v>
      </c>
      <c r="D16" s="21" t="s">
        <v>16</v>
      </c>
      <c r="E16" s="21" t="s">
        <v>17</v>
      </c>
      <c r="F16" s="21" t="s">
        <v>18</v>
      </c>
      <c r="G16" s="1">
        <v>59.58</v>
      </c>
      <c r="H16" s="1"/>
      <c r="I16" s="1">
        <f t="shared" si="0"/>
        <v>59.58</v>
      </c>
      <c r="J16" s="83">
        <f t="shared" si="1"/>
        <v>35.747999999999998</v>
      </c>
      <c r="K16" s="58">
        <v>75.2</v>
      </c>
      <c r="L16" s="11">
        <f t="shared" si="2"/>
        <v>30.080000000000002</v>
      </c>
      <c r="M16" s="23">
        <f t="shared" si="3"/>
        <v>65.828000000000003</v>
      </c>
      <c r="N16" s="11">
        <v>14</v>
      </c>
    </row>
    <row r="17" spans="1:14" ht="23.25" customHeight="1">
      <c r="A17" s="56" t="s">
        <v>72</v>
      </c>
      <c r="B17" s="21" t="s">
        <v>73</v>
      </c>
      <c r="C17" s="56" t="s">
        <v>74</v>
      </c>
      <c r="D17" s="21" t="s">
        <v>16</v>
      </c>
      <c r="E17" s="21" t="s">
        <v>40</v>
      </c>
      <c r="F17" s="21" t="s">
        <v>18</v>
      </c>
      <c r="G17" s="1">
        <v>54.7</v>
      </c>
      <c r="H17" s="1"/>
      <c r="I17" s="3">
        <f t="shared" si="0"/>
        <v>54.7</v>
      </c>
      <c r="J17" s="83">
        <f t="shared" si="1"/>
        <v>32.82</v>
      </c>
      <c r="K17" s="58">
        <v>82.22</v>
      </c>
      <c r="L17" s="11">
        <f t="shared" si="2"/>
        <v>32.887999999999998</v>
      </c>
      <c r="M17" s="23">
        <f t="shared" si="3"/>
        <v>65.707999999999998</v>
      </c>
      <c r="N17" s="11">
        <v>15</v>
      </c>
    </row>
    <row r="18" spans="1:14" s="30" customFormat="1" ht="23.25" customHeight="1">
      <c r="A18" s="48" t="s">
        <v>54</v>
      </c>
      <c r="B18" s="24" t="s">
        <v>55</v>
      </c>
      <c r="C18" s="94" t="s">
        <v>56</v>
      </c>
      <c r="D18" s="24" t="s">
        <v>16</v>
      </c>
      <c r="E18" s="24" t="s">
        <v>17</v>
      </c>
      <c r="F18" s="24" t="s">
        <v>18</v>
      </c>
      <c r="G18" s="14">
        <v>59.28</v>
      </c>
      <c r="H18" s="14"/>
      <c r="I18" s="14">
        <f t="shared" si="0"/>
        <v>59.28</v>
      </c>
      <c r="J18" s="50">
        <f t="shared" si="1"/>
        <v>35.567999999999998</v>
      </c>
      <c r="K18" s="59">
        <v>74.900000000000006</v>
      </c>
      <c r="L18" s="10">
        <f t="shared" si="2"/>
        <v>29.960000000000004</v>
      </c>
      <c r="M18" s="29">
        <f t="shared" si="3"/>
        <v>65.528000000000006</v>
      </c>
      <c r="N18" s="10">
        <v>16</v>
      </c>
    </row>
    <row r="19" spans="1:14" s="30" customFormat="1" ht="23.25" customHeight="1">
      <c r="A19" s="48" t="s">
        <v>60</v>
      </c>
      <c r="B19" s="24" t="s">
        <v>61</v>
      </c>
      <c r="C19" s="94" t="s">
        <v>62</v>
      </c>
      <c r="D19" s="24" t="s">
        <v>16</v>
      </c>
      <c r="E19" s="24" t="s">
        <v>17</v>
      </c>
      <c r="F19" s="24" t="s">
        <v>18</v>
      </c>
      <c r="G19" s="14">
        <v>58.42</v>
      </c>
      <c r="H19" s="14"/>
      <c r="I19" s="14">
        <f t="shared" si="0"/>
        <v>58.42</v>
      </c>
      <c r="J19" s="50">
        <f t="shared" si="1"/>
        <v>35.052</v>
      </c>
      <c r="K19" s="59">
        <v>75.290000000000006</v>
      </c>
      <c r="L19" s="10">
        <f t="shared" si="2"/>
        <v>30.116000000000003</v>
      </c>
      <c r="M19" s="29">
        <f t="shared" si="3"/>
        <v>65.168000000000006</v>
      </c>
      <c r="N19" s="10">
        <v>17</v>
      </c>
    </row>
    <row r="20" spans="1:14" s="30" customFormat="1" ht="23.25" customHeight="1">
      <c r="A20" s="48" t="s">
        <v>88</v>
      </c>
      <c r="B20" s="24" t="s">
        <v>89</v>
      </c>
      <c r="C20" s="94" t="s">
        <v>90</v>
      </c>
      <c r="D20" s="24" t="s">
        <v>16</v>
      </c>
      <c r="E20" s="24" t="s">
        <v>17</v>
      </c>
      <c r="F20" s="24" t="s">
        <v>18</v>
      </c>
      <c r="G20" s="14">
        <v>52.58</v>
      </c>
      <c r="H20" s="14"/>
      <c r="I20" s="14">
        <f t="shared" si="0"/>
        <v>52.58</v>
      </c>
      <c r="J20" s="50">
        <f t="shared" si="1"/>
        <v>31.547999999999998</v>
      </c>
      <c r="K20" s="59">
        <v>78.66</v>
      </c>
      <c r="L20" s="10">
        <f t="shared" si="2"/>
        <v>31.463999999999999</v>
      </c>
      <c r="M20" s="29">
        <f t="shared" si="3"/>
        <v>63.012</v>
      </c>
      <c r="N20" s="10">
        <v>18</v>
      </c>
    </row>
    <row r="21" spans="1:14" s="30" customFormat="1" ht="23.25" customHeight="1">
      <c r="A21" s="48" t="s">
        <v>79</v>
      </c>
      <c r="B21" s="24" t="s">
        <v>80</v>
      </c>
      <c r="C21" s="48" t="s">
        <v>81</v>
      </c>
      <c r="D21" s="24" t="s">
        <v>16</v>
      </c>
      <c r="E21" s="24" t="s">
        <v>40</v>
      </c>
      <c r="F21" s="24" t="s">
        <v>18</v>
      </c>
      <c r="G21" s="14">
        <v>53.72</v>
      </c>
      <c r="H21" s="14"/>
      <c r="I21" s="18">
        <f t="shared" si="0"/>
        <v>53.72</v>
      </c>
      <c r="J21" s="50">
        <f t="shared" si="1"/>
        <v>32.231999999999999</v>
      </c>
      <c r="K21" s="59">
        <v>76.150000000000006</v>
      </c>
      <c r="L21" s="10">
        <f t="shared" si="2"/>
        <v>30.460000000000004</v>
      </c>
      <c r="M21" s="29">
        <f t="shared" si="3"/>
        <v>62.692000000000007</v>
      </c>
      <c r="N21" s="10">
        <v>19</v>
      </c>
    </row>
    <row r="22" spans="1:14" s="30" customFormat="1" ht="23.25" customHeight="1">
      <c r="A22" s="48" t="s">
        <v>69</v>
      </c>
      <c r="B22" s="24" t="s">
        <v>70</v>
      </c>
      <c r="C22" s="94" t="s">
        <v>71</v>
      </c>
      <c r="D22" s="24" t="s">
        <v>16</v>
      </c>
      <c r="E22" s="24" t="s">
        <v>40</v>
      </c>
      <c r="F22" s="24" t="s">
        <v>18</v>
      </c>
      <c r="G22" s="14">
        <v>55.56</v>
      </c>
      <c r="H22" s="14"/>
      <c r="I22" s="14">
        <f t="shared" si="0"/>
        <v>55.56</v>
      </c>
      <c r="J22" s="50">
        <f t="shared" si="1"/>
        <v>33.335999999999999</v>
      </c>
      <c r="K22" s="59">
        <v>73.099999999999994</v>
      </c>
      <c r="L22" s="10">
        <f t="shared" si="2"/>
        <v>29.24</v>
      </c>
      <c r="M22" s="29">
        <f t="shared" si="3"/>
        <v>62.575999999999993</v>
      </c>
      <c r="N22" s="10">
        <v>20</v>
      </c>
    </row>
    <row r="23" spans="1:14" s="30" customFormat="1" ht="23.25" customHeight="1">
      <c r="A23" s="48" t="s">
        <v>66</v>
      </c>
      <c r="B23" s="24" t="s">
        <v>67</v>
      </c>
      <c r="C23" s="94" t="s">
        <v>68</v>
      </c>
      <c r="D23" s="24" t="s">
        <v>16</v>
      </c>
      <c r="E23" s="24" t="s">
        <v>17</v>
      </c>
      <c r="F23" s="24" t="s">
        <v>18</v>
      </c>
      <c r="G23" s="14">
        <v>56.14</v>
      </c>
      <c r="H23" s="14"/>
      <c r="I23" s="14">
        <f t="shared" si="0"/>
        <v>56.14</v>
      </c>
      <c r="J23" s="50">
        <f t="shared" si="1"/>
        <v>33.683999999999997</v>
      </c>
      <c r="K23" s="59">
        <v>71.930000000000007</v>
      </c>
      <c r="L23" s="10">
        <f t="shared" si="2"/>
        <v>28.772000000000006</v>
      </c>
      <c r="M23" s="29">
        <f t="shared" si="3"/>
        <v>62.456000000000003</v>
      </c>
      <c r="N23" s="10">
        <v>21</v>
      </c>
    </row>
    <row r="24" spans="1:14" s="30" customFormat="1" ht="23.25" customHeight="1">
      <c r="A24" s="48" t="s">
        <v>85</v>
      </c>
      <c r="B24" s="24" t="s">
        <v>86</v>
      </c>
      <c r="C24" s="48" t="s">
        <v>87</v>
      </c>
      <c r="D24" s="24" t="s">
        <v>16</v>
      </c>
      <c r="E24" s="24" t="s">
        <v>17</v>
      </c>
      <c r="F24" s="24" t="s">
        <v>18</v>
      </c>
      <c r="G24" s="14">
        <v>53.14</v>
      </c>
      <c r="H24" s="17"/>
      <c r="I24" s="18">
        <f t="shared" si="0"/>
        <v>53.14</v>
      </c>
      <c r="J24" s="50">
        <f t="shared" si="1"/>
        <v>31.884</v>
      </c>
      <c r="K24" s="59">
        <v>75.77</v>
      </c>
      <c r="L24" s="10">
        <f t="shared" si="2"/>
        <v>30.308</v>
      </c>
      <c r="M24" s="29">
        <f t="shared" si="3"/>
        <v>62.192</v>
      </c>
      <c r="N24" s="10">
        <v>22</v>
      </c>
    </row>
    <row r="25" spans="1:14" s="30" customFormat="1" ht="23.25" customHeight="1">
      <c r="A25" s="48" t="s">
        <v>75</v>
      </c>
      <c r="B25" s="24" t="s">
        <v>76</v>
      </c>
      <c r="C25" s="94" t="s">
        <v>77</v>
      </c>
      <c r="D25" s="24" t="s">
        <v>16</v>
      </c>
      <c r="E25" s="24" t="s">
        <v>17</v>
      </c>
      <c r="F25" s="24" t="s">
        <v>78</v>
      </c>
      <c r="G25" s="14">
        <v>54</v>
      </c>
      <c r="H25" s="14"/>
      <c r="I25" s="14">
        <f t="shared" si="0"/>
        <v>54</v>
      </c>
      <c r="J25" s="50">
        <f t="shared" si="1"/>
        <v>32.4</v>
      </c>
      <c r="K25" s="59">
        <v>74.260000000000005</v>
      </c>
      <c r="L25" s="10">
        <f t="shared" si="2"/>
        <v>29.704000000000004</v>
      </c>
      <c r="M25" s="29">
        <f t="shared" si="3"/>
        <v>62.103999999999999</v>
      </c>
      <c r="N25" s="10">
        <v>23</v>
      </c>
    </row>
    <row r="26" spans="1:14" s="30" customFormat="1" ht="23.25" customHeight="1">
      <c r="A26" s="48" t="s">
        <v>82</v>
      </c>
      <c r="B26" s="24" t="s">
        <v>83</v>
      </c>
      <c r="C26" s="94" t="s">
        <v>84</v>
      </c>
      <c r="D26" s="24" t="s">
        <v>16</v>
      </c>
      <c r="E26" s="24" t="s">
        <v>17</v>
      </c>
      <c r="F26" s="24" t="s">
        <v>18</v>
      </c>
      <c r="G26" s="14">
        <v>53.28</v>
      </c>
      <c r="H26" s="14"/>
      <c r="I26" s="14">
        <f t="shared" si="0"/>
        <v>53.28</v>
      </c>
      <c r="J26" s="50">
        <f t="shared" si="1"/>
        <v>31.968</v>
      </c>
      <c r="K26" s="59">
        <v>74.45</v>
      </c>
      <c r="L26" s="10">
        <f t="shared" si="2"/>
        <v>29.78</v>
      </c>
      <c r="M26" s="29">
        <f t="shared" si="3"/>
        <v>61.748000000000005</v>
      </c>
      <c r="N26" s="10">
        <v>24</v>
      </c>
    </row>
    <row r="27" spans="1:14" s="30" customFormat="1" ht="23.25" customHeight="1">
      <c r="A27" s="48" t="s">
        <v>106</v>
      </c>
      <c r="B27" s="24" t="s">
        <v>107</v>
      </c>
      <c r="C27" s="94" t="s">
        <v>108</v>
      </c>
      <c r="D27" s="24" t="s">
        <v>16</v>
      </c>
      <c r="E27" s="24" t="s">
        <v>17</v>
      </c>
      <c r="F27" s="24" t="s">
        <v>18</v>
      </c>
      <c r="G27" s="14">
        <v>49.56</v>
      </c>
      <c r="H27" s="14"/>
      <c r="I27" s="14">
        <f t="shared" si="0"/>
        <v>49.56</v>
      </c>
      <c r="J27" s="50">
        <f t="shared" si="1"/>
        <v>29.736000000000001</v>
      </c>
      <c r="K27" s="59">
        <v>77.08</v>
      </c>
      <c r="L27" s="10">
        <f t="shared" si="2"/>
        <v>30.832000000000001</v>
      </c>
      <c r="M27" s="29">
        <f t="shared" si="3"/>
        <v>60.567999999999998</v>
      </c>
      <c r="N27" s="10">
        <v>25</v>
      </c>
    </row>
    <row r="28" spans="1:14" s="30" customFormat="1" ht="23.25" customHeight="1">
      <c r="A28" s="48" t="s">
        <v>94</v>
      </c>
      <c r="B28" s="24" t="s">
        <v>95</v>
      </c>
      <c r="C28" s="94" t="s">
        <v>96</v>
      </c>
      <c r="D28" s="24" t="s">
        <v>16</v>
      </c>
      <c r="E28" s="24" t="s">
        <v>17</v>
      </c>
      <c r="F28" s="24" t="s">
        <v>18</v>
      </c>
      <c r="G28" s="14">
        <v>51.02</v>
      </c>
      <c r="H28" s="14"/>
      <c r="I28" s="14">
        <f t="shared" si="0"/>
        <v>51.02</v>
      </c>
      <c r="J28" s="50">
        <f t="shared" si="1"/>
        <v>30.612000000000002</v>
      </c>
      <c r="K28" s="59">
        <v>74.87</v>
      </c>
      <c r="L28" s="10">
        <f t="shared" si="2"/>
        <v>29.948000000000004</v>
      </c>
      <c r="M28" s="29">
        <f t="shared" si="3"/>
        <v>60.56</v>
      </c>
      <c r="N28" s="10">
        <v>26</v>
      </c>
    </row>
    <row r="29" spans="1:14" s="30" customFormat="1" ht="23.25" customHeight="1">
      <c r="A29" s="48" t="s">
        <v>91</v>
      </c>
      <c r="B29" s="24" t="s">
        <v>92</v>
      </c>
      <c r="C29" s="48" t="s">
        <v>93</v>
      </c>
      <c r="D29" s="24" t="s">
        <v>16</v>
      </c>
      <c r="E29" s="24" t="s">
        <v>17</v>
      </c>
      <c r="F29" s="24" t="s">
        <v>53</v>
      </c>
      <c r="G29" s="14">
        <v>49.3</v>
      </c>
      <c r="H29" s="14">
        <v>2.5</v>
      </c>
      <c r="I29" s="18">
        <f t="shared" si="0"/>
        <v>51.8</v>
      </c>
      <c r="J29" s="50">
        <f t="shared" si="1"/>
        <v>31.08</v>
      </c>
      <c r="K29" s="59">
        <v>71.73</v>
      </c>
      <c r="L29" s="10">
        <f t="shared" si="2"/>
        <v>28.692000000000004</v>
      </c>
      <c r="M29" s="29">
        <f t="shared" si="3"/>
        <v>59.772000000000006</v>
      </c>
      <c r="N29" s="10">
        <v>27</v>
      </c>
    </row>
    <row r="30" spans="1:14" s="30" customFormat="1" ht="23.25" customHeight="1">
      <c r="A30" s="48" t="s">
        <v>103</v>
      </c>
      <c r="B30" s="24" t="s">
        <v>104</v>
      </c>
      <c r="C30" s="48" t="s">
        <v>105</v>
      </c>
      <c r="D30" s="24" t="s">
        <v>16</v>
      </c>
      <c r="E30" s="24" t="s">
        <v>17</v>
      </c>
      <c r="F30" s="24" t="s">
        <v>18</v>
      </c>
      <c r="G30" s="14">
        <v>49.56</v>
      </c>
      <c r="H30" s="14"/>
      <c r="I30" s="18">
        <f t="shared" si="0"/>
        <v>49.56</v>
      </c>
      <c r="J30" s="50">
        <f t="shared" si="1"/>
        <v>29.736000000000001</v>
      </c>
      <c r="K30" s="59">
        <v>74.45</v>
      </c>
      <c r="L30" s="10">
        <f t="shared" si="2"/>
        <v>29.78</v>
      </c>
      <c r="M30" s="29">
        <f t="shared" si="3"/>
        <v>59.516000000000005</v>
      </c>
      <c r="N30" s="10">
        <v>28</v>
      </c>
    </row>
    <row r="31" spans="1:14" s="30" customFormat="1" ht="23.25" customHeight="1">
      <c r="A31" s="48" t="s">
        <v>97</v>
      </c>
      <c r="B31" s="24" t="s">
        <v>98</v>
      </c>
      <c r="C31" s="94" t="s">
        <v>99</v>
      </c>
      <c r="D31" s="24" t="s">
        <v>16</v>
      </c>
      <c r="E31" s="24" t="s">
        <v>17</v>
      </c>
      <c r="F31" s="24" t="s">
        <v>18</v>
      </c>
      <c r="G31" s="14">
        <v>50.72</v>
      </c>
      <c r="H31" s="14"/>
      <c r="I31" s="14">
        <f t="shared" si="0"/>
        <v>50.72</v>
      </c>
      <c r="J31" s="50">
        <f t="shared" si="1"/>
        <v>30.431999999999999</v>
      </c>
      <c r="K31" s="59">
        <v>72.56</v>
      </c>
      <c r="L31" s="10">
        <f t="shared" si="2"/>
        <v>29.024000000000001</v>
      </c>
      <c r="M31" s="29">
        <f t="shared" si="3"/>
        <v>59.456000000000003</v>
      </c>
      <c r="N31" s="10">
        <v>29</v>
      </c>
    </row>
    <row r="32" spans="1:14" s="30" customFormat="1" ht="23.25" customHeight="1">
      <c r="A32" s="48" t="s">
        <v>100</v>
      </c>
      <c r="B32" s="24" t="s">
        <v>101</v>
      </c>
      <c r="C32" s="94" t="s">
        <v>102</v>
      </c>
      <c r="D32" s="24" t="s">
        <v>16</v>
      </c>
      <c r="E32" s="24" t="s">
        <v>17</v>
      </c>
      <c r="F32" s="24" t="s">
        <v>18</v>
      </c>
      <c r="G32" s="14">
        <v>49.98</v>
      </c>
      <c r="H32" s="14"/>
      <c r="I32" s="14">
        <f t="shared" si="0"/>
        <v>49.98</v>
      </c>
      <c r="J32" s="50">
        <f t="shared" si="1"/>
        <v>29.987999999999996</v>
      </c>
      <c r="K32" s="59">
        <v>72.95</v>
      </c>
      <c r="L32" s="10">
        <f t="shared" si="2"/>
        <v>29.180000000000003</v>
      </c>
      <c r="M32" s="29">
        <f t="shared" si="3"/>
        <v>59.167999999999999</v>
      </c>
      <c r="N32" s="10">
        <v>30</v>
      </c>
    </row>
    <row r="33" spans="1:14" ht="20.25">
      <c r="A33" s="102" t="s">
        <v>222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</sheetData>
  <sortState ref="A3:N32">
    <sortCondition descending="1" ref="M3:M32"/>
  </sortState>
  <mergeCells count="2">
    <mergeCell ref="A1:N1"/>
    <mergeCell ref="A33:N33"/>
  </mergeCells>
  <phoneticPr fontId="3" type="noConversion"/>
  <pageMargins left="0.75" right="0.75" top="1" bottom="1" header="0.51180555555555596" footer="0.5118055555555559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B11" sqref="B11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7.875" style="27" customWidth="1"/>
    <col min="11" max="11" width="6.25" style="27" customWidth="1"/>
    <col min="12" max="12" width="8.25" style="27" customWidth="1"/>
    <col min="13" max="13" width="8" style="28" customWidth="1"/>
    <col min="14" max="14" width="6.875" style="27" customWidth="1"/>
  </cols>
  <sheetData>
    <row r="1" spans="1:14" ht="29.25" customHeight="1">
      <c r="A1" s="95" t="s">
        <v>221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47" customFormat="1" ht="27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9</v>
      </c>
      <c r="L2" s="33" t="s">
        <v>10</v>
      </c>
      <c r="M2" s="34" t="s">
        <v>11</v>
      </c>
      <c r="N2" s="33" t="s">
        <v>12</v>
      </c>
    </row>
    <row r="3" spans="1:14" s="63" customFormat="1" ht="31.5" customHeight="1">
      <c r="A3" s="88" t="s">
        <v>109</v>
      </c>
      <c r="B3" s="89" t="s">
        <v>110</v>
      </c>
      <c r="C3" s="88" t="s">
        <v>111</v>
      </c>
      <c r="D3" s="90" t="s">
        <v>16</v>
      </c>
      <c r="E3" s="89" t="s">
        <v>17</v>
      </c>
      <c r="F3" s="89" t="s">
        <v>18</v>
      </c>
      <c r="G3" s="91">
        <v>50.72</v>
      </c>
      <c r="H3" s="88"/>
      <c r="I3" s="92">
        <f>SUM(G3:H3)</f>
        <v>50.72</v>
      </c>
      <c r="J3" s="88">
        <f>SUM(I3*0.6)</f>
        <v>30.431999999999999</v>
      </c>
      <c r="K3" s="11">
        <v>68.11</v>
      </c>
      <c r="L3" s="11">
        <f>K3*0.4</f>
        <v>27.244</v>
      </c>
      <c r="M3" s="23">
        <f>J3+L3</f>
        <v>57.676000000000002</v>
      </c>
      <c r="N3" s="11">
        <v>1</v>
      </c>
    </row>
    <row r="4" spans="1:14" s="30" customFormat="1" ht="31.5" customHeight="1">
      <c r="A4" s="14" t="s">
        <v>112</v>
      </c>
      <c r="B4" s="86" t="s">
        <v>113</v>
      </c>
      <c r="C4" s="14" t="s">
        <v>114</v>
      </c>
      <c r="D4" s="93" t="s">
        <v>16</v>
      </c>
      <c r="E4" s="24" t="s">
        <v>40</v>
      </c>
      <c r="F4" s="24" t="s">
        <v>18</v>
      </c>
      <c r="G4" s="9">
        <v>47.58</v>
      </c>
      <c r="H4" s="14"/>
      <c r="I4" s="87">
        <f>SUM(G4:H4)</f>
        <v>47.58</v>
      </c>
      <c r="J4" s="14">
        <f>SUM(I4*0.6)</f>
        <v>28.547999999999998</v>
      </c>
      <c r="K4" s="10">
        <v>68.8</v>
      </c>
      <c r="L4" s="10">
        <f>K4*0.4</f>
        <v>27.52</v>
      </c>
      <c r="M4" s="29">
        <f>J4+L4</f>
        <v>56.067999999999998</v>
      </c>
      <c r="N4" s="10">
        <v>2</v>
      </c>
    </row>
    <row r="5" spans="1:14" ht="20.25">
      <c r="A5" s="102" t="s">
        <v>222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</sheetData>
  <mergeCells count="2">
    <mergeCell ref="A1:N1"/>
    <mergeCell ref="A5:N5"/>
  </mergeCells>
  <phoneticPr fontId="3" type="noConversion"/>
  <pageMargins left="0.75" right="0.75" top="1" bottom="1" header="0.51180555555555596" footer="0.51180555555555596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14" sqref="A14:N14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7.375" style="27" customWidth="1"/>
    <col min="11" max="11" width="8.5" style="27" customWidth="1"/>
    <col min="12" max="12" width="8.375" style="27" customWidth="1"/>
    <col min="13" max="13" width="6.75" style="28" customWidth="1"/>
    <col min="14" max="14" width="6.875" style="27" customWidth="1"/>
  </cols>
  <sheetData>
    <row r="1" spans="1:14" ht="33.75" customHeight="1">
      <c r="A1" s="95" t="s">
        <v>220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47" customFormat="1" ht="27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9</v>
      </c>
      <c r="L2" s="33" t="s">
        <v>10</v>
      </c>
      <c r="M2" s="34" t="s">
        <v>11</v>
      </c>
      <c r="N2" s="33" t="s">
        <v>12</v>
      </c>
    </row>
    <row r="3" spans="1:14" ht="30" customHeight="1">
      <c r="A3" s="53" t="s">
        <v>115</v>
      </c>
      <c r="B3" s="7" t="s">
        <v>116</v>
      </c>
      <c r="C3" s="53" t="s">
        <v>117</v>
      </c>
      <c r="D3" s="7" t="s">
        <v>118</v>
      </c>
      <c r="E3" s="54" t="s">
        <v>17</v>
      </c>
      <c r="F3" s="54" t="s">
        <v>18</v>
      </c>
      <c r="G3" s="5">
        <v>73.5</v>
      </c>
      <c r="H3" s="7"/>
      <c r="I3" s="5">
        <f t="shared" ref="I3:I13" si="0">SUM(G3:H3)</f>
        <v>73.5</v>
      </c>
      <c r="J3" s="55">
        <f t="shared" ref="J3:J13" si="1">SUM(I3*0.6)</f>
        <v>44.1</v>
      </c>
      <c r="K3" s="11">
        <v>78.72</v>
      </c>
      <c r="L3" s="11">
        <f t="shared" ref="L3:L13" si="2">K3*0.4</f>
        <v>31.488</v>
      </c>
      <c r="M3" s="23">
        <f t="shared" ref="M3:M13" si="3">J3+L3</f>
        <v>75.587999999999994</v>
      </c>
      <c r="N3" s="11">
        <v>1</v>
      </c>
    </row>
    <row r="4" spans="1:14" ht="30" customHeight="1">
      <c r="A4" s="56" t="s">
        <v>119</v>
      </c>
      <c r="B4" s="1" t="s">
        <v>120</v>
      </c>
      <c r="C4" s="56" t="s">
        <v>121</v>
      </c>
      <c r="D4" s="1" t="s">
        <v>118</v>
      </c>
      <c r="E4" s="21" t="s">
        <v>17</v>
      </c>
      <c r="F4" s="21" t="s">
        <v>18</v>
      </c>
      <c r="G4" s="6">
        <v>72.5</v>
      </c>
      <c r="H4" s="1"/>
      <c r="I4" s="6">
        <f t="shared" si="0"/>
        <v>72.5</v>
      </c>
      <c r="J4" s="22">
        <f t="shared" si="1"/>
        <v>43.5</v>
      </c>
      <c r="K4" s="11">
        <v>76.61</v>
      </c>
      <c r="L4" s="11">
        <f t="shared" si="2"/>
        <v>30.644000000000002</v>
      </c>
      <c r="M4" s="23">
        <f t="shared" si="3"/>
        <v>74.144000000000005</v>
      </c>
      <c r="N4" s="11">
        <v>2</v>
      </c>
    </row>
    <row r="5" spans="1:14" ht="30" customHeight="1">
      <c r="A5" s="56" t="s">
        <v>122</v>
      </c>
      <c r="B5" s="1" t="s">
        <v>123</v>
      </c>
      <c r="C5" s="56" t="s">
        <v>124</v>
      </c>
      <c r="D5" s="1" t="s">
        <v>118</v>
      </c>
      <c r="E5" s="57" t="s">
        <v>17</v>
      </c>
      <c r="F5" s="57" t="s">
        <v>18</v>
      </c>
      <c r="G5" s="6">
        <v>70</v>
      </c>
      <c r="H5" s="1"/>
      <c r="I5" s="6">
        <f t="shared" si="0"/>
        <v>70</v>
      </c>
      <c r="J5" s="22">
        <f t="shared" si="1"/>
        <v>42</v>
      </c>
      <c r="K5" s="11">
        <v>74.22</v>
      </c>
      <c r="L5" s="11">
        <f t="shared" si="2"/>
        <v>29.688000000000002</v>
      </c>
      <c r="M5" s="23">
        <f t="shared" si="3"/>
        <v>71.688000000000002</v>
      </c>
      <c r="N5" s="11">
        <v>3</v>
      </c>
    </row>
    <row r="6" spans="1:14" ht="30" customHeight="1">
      <c r="A6" s="56" t="s">
        <v>125</v>
      </c>
      <c r="B6" s="1" t="s">
        <v>126</v>
      </c>
      <c r="C6" s="56" t="s">
        <v>127</v>
      </c>
      <c r="D6" s="1" t="s">
        <v>118</v>
      </c>
      <c r="E6" s="21" t="s">
        <v>40</v>
      </c>
      <c r="F6" s="21" t="s">
        <v>18</v>
      </c>
      <c r="G6" s="6">
        <v>68</v>
      </c>
      <c r="H6" s="1"/>
      <c r="I6" s="6">
        <f t="shared" si="0"/>
        <v>68</v>
      </c>
      <c r="J6" s="22">
        <f t="shared" si="1"/>
        <v>40.799999999999997</v>
      </c>
      <c r="K6" s="11">
        <v>74.38</v>
      </c>
      <c r="L6" s="11">
        <f t="shared" si="2"/>
        <v>29.751999999999999</v>
      </c>
      <c r="M6" s="23">
        <f t="shared" si="3"/>
        <v>70.551999999999992</v>
      </c>
      <c r="N6" s="11">
        <v>4</v>
      </c>
    </row>
    <row r="7" spans="1:14" ht="30" customHeight="1">
      <c r="A7" s="56" t="s">
        <v>131</v>
      </c>
      <c r="B7" s="1" t="s">
        <v>132</v>
      </c>
      <c r="C7" s="56" t="s">
        <v>133</v>
      </c>
      <c r="D7" s="1" t="s">
        <v>118</v>
      </c>
      <c r="E7" s="21" t="s">
        <v>17</v>
      </c>
      <c r="F7" s="21" t="s">
        <v>18</v>
      </c>
      <c r="G7" s="6">
        <v>66</v>
      </c>
      <c r="H7" s="1"/>
      <c r="I7" s="6">
        <f t="shared" si="0"/>
        <v>66</v>
      </c>
      <c r="J7" s="22">
        <f t="shared" si="1"/>
        <v>39.6</v>
      </c>
      <c r="K7" s="58">
        <v>74.680000000000007</v>
      </c>
      <c r="L7" s="11">
        <f t="shared" si="2"/>
        <v>29.872000000000003</v>
      </c>
      <c r="M7" s="23">
        <f t="shared" si="3"/>
        <v>69.472000000000008</v>
      </c>
      <c r="N7" s="11">
        <v>5</v>
      </c>
    </row>
    <row r="8" spans="1:14" ht="30" customHeight="1">
      <c r="A8" s="48" t="s">
        <v>134</v>
      </c>
      <c r="B8" s="14" t="s">
        <v>135</v>
      </c>
      <c r="C8" s="48" t="s">
        <v>136</v>
      </c>
      <c r="D8" s="14" t="s">
        <v>118</v>
      </c>
      <c r="E8" s="24" t="s">
        <v>17</v>
      </c>
      <c r="F8" s="24" t="s">
        <v>137</v>
      </c>
      <c r="G8" s="9">
        <v>63.5</v>
      </c>
      <c r="H8" s="14"/>
      <c r="I8" s="9">
        <f t="shared" si="0"/>
        <v>63.5</v>
      </c>
      <c r="J8" s="25">
        <f t="shared" si="1"/>
        <v>38.1</v>
      </c>
      <c r="K8" s="59">
        <v>78.319999999999993</v>
      </c>
      <c r="L8" s="10">
        <f t="shared" si="2"/>
        <v>31.327999999999999</v>
      </c>
      <c r="M8" s="29">
        <f t="shared" si="3"/>
        <v>69.427999999999997</v>
      </c>
      <c r="N8" s="10">
        <v>6</v>
      </c>
    </row>
    <row r="9" spans="1:14" ht="30" customHeight="1">
      <c r="A9" s="48" t="s">
        <v>128</v>
      </c>
      <c r="B9" s="14" t="s">
        <v>129</v>
      </c>
      <c r="C9" s="48" t="s">
        <v>130</v>
      </c>
      <c r="D9" s="14" t="s">
        <v>118</v>
      </c>
      <c r="E9" s="24" t="s">
        <v>17</v>
      </c>
      <c r="F9" s="24" t="s">
        <v>18</v>
      </c>
      <c r="G9" s="9">
        <v>67</v>
      </c>
      <c r="H9" s="14"/>
      <c r="I9" s="9">
        <f t="shared" si="0"/>
        <v>67</v>
      </c>
      <c r="J9" s="25">
        <f t="shared" si="1"/>
        <v>40.199999999999996</v>
      </c>
      <c r="K9" s="59">
        <v>72.83</v>
      </c>
      <c r="L9" s="10">
        <f t="shared" si="2"/>
        <v>29.132000000000001</v>
      </c>
      <c r="M9" s="29">
        <f t="shared" si="3"/>
        <v>69.331999999999994</v>
      </c>
      <c r="N9" s="10">
        <v>7</v>
      </c>
    </row>
    <row r="10" spans="1:14" ht="30" customHeight="1">
      <c r="A10" s="48" t="s">
        <v>147</v>
      </c>
      <c r="B10" s="14" t="s">
        <v>148</v>
      </c>
      <c r="C10" s="14" t="s">
        <v>149</v>
      </c>
      <c r="D10" s="14" t="s">
        <v>118</v>
      </c>
      <c r="E10" s="60" t="s">
        <v>17</v>
      </c>
      <c r="F10" s="60" t="s">
        <v>18</v>
      </c>
      <c r="G10" s="9">
        <v>60</v>
      </c>
      <c r="H10" s="14"/>
      <c r="I10" s="9">
        <f t="shared" si="0"/>
        <v>60</v>
      </c>
      <c r="J10" s="25">
        <f t="shared" si="1"/>
        <v>36</v>
      </c>
      <c r="K10" s="59">
        <v>78.77</v>
      </c>
      <c r="L10" s="10">
        <f t="shared" si="2"/>
        <v>31.507999999999999</v>
      </c>
      <c r="M10" s="29">
        <f t="shared" si="3"/>
        <v>67.507999999999996</v>
      </c>
      <c r="N10" s="10">
        <v>8</v>
      </c>
    </row>
    <row r="11" spans="1:14" ht="30" customHeight="1">
      <c r="A11" s="48" t="s">
        <v>141</v>
      </c>
      <c r="B11" s="14" t="s">
        <v>142</v>
      </c>
      <c r="C11" s="48" t="s">
        <v>143</v>
      </c>
      <c r="D11" s="14" t="s">
        <v>118</v>
      </c>
      <c r="E11" s="24" t="s">
        <v>17</v>
      </c>
      <c r="F11" s="24" t="s">
        <v>18</v>
      </c>
      <c r="G11" s="9">
        <v>61.5</v>
      </c>
      <c r="H11" s="14"/>
      <c r="I11" s="9">
        <f t="shared" si="0"/>
        <v>61.5</v>
      </c>
      <c r="J11" s="25">
        <f t="shared" si="1"/>
        <v>36.9</v>
      </c>
      <c r="K11" s="59">
        <v>75.34</v>
      </c>
      <c r="L11" s="10">
        <f t="shared" si="2"/>
        <v>30.136000000000003</v>
      </c>
      <c r="M11" s="29">
        <f t="shared" si="3"/>
        <v>67.036000000000001</v>
      </c>
      <c r="N11" s="10">
        <v>9</v>
      </c>
    </row>
    <row r="12" spans="1:14" ht="30" customHeight="1">
      <c r="A12" s="48" t="s">
        <v>138</v>
      </c>
      <c r="B12" s="14" t="s">
        <v>139</v>
      </c>
      <c r="C12" s="48" t="s">
        <v>140</v>
      </c>
      <c r="D12" s="14" t="s">
        <v>118</v>
      </c>
      <c r="E12" s="24" t="s">
        <v>17</v>
      </c>
      <c r="F12" s="24" t="s">
        <v>18</v>
      </c>
      <c r="G12" s="9">
        <v>62.5</v>
      </c>
      <c r="H12" s="14"/>
      <c r="I12" s="9">
        <f t="shared" si="0"/>
        <v>62.5</v>
      </c>
      <c r="J12" s="25">
        <f t="shared" si="1"/>
        <v>37.5</v>
      </c>
      <c r="K12" s="59">
        <v>72.39</v>
      </c>
      <c r="L12" s="10">
        <f t="shared" si="2"/>
        <v>28.956000000000003</v>
      </c>
      <c r="M12" s="29">
        <f t="shared" si="3"/>
        <v>66.456000000000003</v>
      </c>
      <c r="N12" s="10">
        <v>10</v>
      </c>
    </row>
    <row r="13" spans="1:14" ht="30" customHeight="1">
      <c r="A13" s="48" t="s">
        <v>144</v>
      </c>
      <c r="B13" s="14" t="s">
        <v>145</v>
      </c>
      <c r="C13" s="48" t="s">
        <v>146</v>
      </c>
      <c r="D13" s="14" t="s">
        <v>118</v>
      </c>
      <c r="E13" s="24" t="s">
        <v>17</v>
      </c>
      <c r="F13" s="24" t="s">
        <v>53</v>
      </c>
      <c r="G13" s="9">
        <v>57.5</v>
      </c>
      <c r="H13" s="14">
        <v>2.5</v>
      </c>
      <c r="I13" s="9">
        <f t="shared" si="0"/>
        <v>60</v>
      </c>
      <c r="J13" s="25">
        <f t="shared" si="1"/>
        <v>36</v>
      </c>
      <c r="K13" s="59">
        <v>74.19</v>
      </c>
      <c r="L13" s="10">
        <f t="shared" si="2"/>
        <v>29.676000000000002</v>
      </c>
      <c r="M13" s="29">
        <f t="shared" si="3"/>
        <v>65.676000000000002</v>
      </c>
      <c r="N13" s="10">
        <v>11</v>
      </c>
    </row>
    <row r="14" spans="1:14" ht="20.25">
      <c r="A14" s="102" t="s">
        <v>222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</row>
  </sheetData>
  <sortState ref="A3:N13">
    <sortCondition descending="1" ref="M3:M13"/>
  </sortState>
  <mergeCells count="2">
    <mergeCell ref="A1:N1"/>
    <mergeCell ref="A14:N14"/>
  </mergeCells>
  <phoneticPr fontId="3" type="noConversion"/>
  <pageMargins left="0.75" right="0.75" top="1" bottom="1" header="0.51180555555555596" footer="0.51180555555555596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A5" sqref="A5:N5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7.625" style="27" customWidth="1"/>
    <col min="11" max="11" width="6.25" style="27" customWidth="1"/>
    <col min="12" max="12" width="8.625" style="27" customWidth="1"/>
    <col min="13" max="13" width="6.75" style="28" customWidth="1"/>
    <col min="14" max="14" width="6.875" style="27" customWidth="1"/>
  </cols>
  <sheetData>
    <row r="1" spans="1:14" ht="36" customHeight="1">
      <c r="A1" s="95" t="s">
        <v>219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7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9</v>
      </c>
      <c r="L2" s="33" t="s">
        <v>10</v>
      </c>
      <c r="M2" s="34" t="s">
        <v>11</v>
      </c>
      <c r="N2" s="33" t="s">
        <v>12</v>
      </c>
    </row>
    <row r="3" spans="1:14" s="63" customFormat="1" ht="30" customHeight="1">
      <c r="A3" s="13" t="s">
        <v>150</v>
      </c>
      <c r="B3" s="13" t="s">
        <v>61</v>
      </c>
      <c r="C3" s="13" t="s">
        <v>151</v>
      </c>
      <c r="D3" s="13" t="s">
        <v>118</v>
      </c>
      <c r="E3" s="61" t="s">
        <v>17</v>
      </c>
      <c r="F3" s="61" t="s">
        <v>18</v>
      </c>
      <c r="G3" s="12">
        <v>57</v>
      </c>
      <c r="H3" s="13"/>
      <c r="I3" s="13">
        <f>SUM(G3:H3)</f>
        <v>57</v>
      </c>
      <c r="J3" s="62">
        <f>SUM(I3*0.6)</f>
        <v>34.199999999999996</v>
      </c>
      <c r="K3" s="11">
        <v>73.430000000000007</v>
      </c>
      <c r="L3" s="11">
        <f>K3*0.4</f>
        <v>29.372000000000003</v>
      </c>
      <c r="M3" s="23">
        <f>J3+L3</f>
        <v>63.572000000000003</v>
      </c>
      <c r="N3" s="11">
        <v>1</v>
      </c>
    </row>
    <row r="4" spans="1:14" ht="30" customHeight="1">
      <c r="A4" s="14" t="s">
        <v>152</v>
      </c>
      <c r="B4" s="14" t="s">
        <v>153</v>
      </c>
      <c r="C4" s="14" t="s">
        <v>154</v>
      </c>
      <c r="D4" s="14" t="s">
        <v>118</v>
      </c>
      <c r="E4" s="24" t="s">
        <v>17</v>
      </c>
      <c r="F4" s="24" t="s">
        <v>18</v>
      </c>
      <c r="G4" s="9">
        <v>51.5</v>
      </c>
      <c r="H4" s="14"/>
      <c r="I4" s="14">
        <f>SUM(G4:H4)</f>
        <v>51.5</v>
      </c>
      <c r="J4" s="52">
        <f>SUM(I4*0.6)</f>
        <v>30.9</v>
      </c>
      <c r="K4" s="10">
        <v>79.650000000000006</v>
      </c>
      <c r="L4" s="10">
        <f>K4*0.4</f>
        <v>31.860000000000003</v>
      </c>
      <c r="M4" s="29">
        <f>J4+L4</f>
        <v>62.760000000000005</v>
      </c>
      <c r="N4" s="2">
        <v>2</v>
      </c>
    </row>
    <row r="5" spans="1:14" ht="20.25">
      <c r="A5" s="102" t="s">
        <v>222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</sheetData>
  <mergeCells count="2">
    <mergeCell ref="A1:N1"/>
    <mergeCell ref="A5:N5"/>
  </mergeCells>
  <phoneticPr fontId="3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"/>
  <sheetViews>
    <sheetView workbookViewId="0">
      <selection activeCell="A6" sqref="A6:N6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6.625" style="27" customWidth="1"/>
    <col min="11" max="11" width="7.625" style="27" customWidth="1"/>
    <col min="12" max="12" width="9.125" style="27" customWidth="1"/>
    <col min="13" max="13" width="6.5" style="27" customWidth="1"/>
    <col min="14" max="14" width="7.625" style="27" customWidth="1"/>
    <col min="15" max="15" width="6.75" style="28" customWidth="1"/>
    <col min="16" max="16" width="6.875" style="27" customWidth="1"/>
  </cols>
  <sheetData>
    <row r="1" spans="1:16" ht="41.25" customHeight="1">
      <c r="A1" s="95" t="s">
        <v>218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27" customHeight="1">
      <c r="A2" s="97" t="s">
        <v>0</v>
      </c>
      <c r="B2" s="97" t="s">
        <v>1</v>
      </c>
      <c r="C2" s="97" t="s">
        <v>2</v>
      </c>
      <c r="D2" s="97" t="s">
        <v>3</v>
      </c>
      <c r="E2" s="97" t="s">
        <v>4</v>
      </c>
      <c r="F2" s="97" t="s">
        <v>5</v>
      </c>
      <c r="G2" s="97" t="s">
        <v>6</v>
      </c>
      <c r="H2" s="97" t="s">
        <v>7</v>
      </c>
      <c r="I2" s="97" t="s">
        <v>209</v>
      </c>
      <c r="J2" s="97" t="s">
        <v>8</v>
      </c>
      <c r="K2" s="97" t="s">
        <v>208</v>
      </c>
      <c r="L2" s="97"/>
      <c r="M2" s="97"/>
      <c r="N2" s="98" t="s">
        <v>214</v>
      </c>
      <c r="O2" s="100" t="s">
        <v>11</v>
      </c>
      <c r="P2" s="98" t="s">
        <v>12</v>
      </c>
    </row>
    <row r="3" spans="1:16" ht="41.2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51" t="s">
        <v>215</v>
      </c>
      <c r="L3" s="51" t="s">
        <v>216</v>
      </c>
      <c r="M3" s="51" t="s">
        <v>217</v>
      </c>
      <c r="N3" s="99"/>
      <c r="O3" s="101"/>
      <c r="P3" s="99"/>
    </row>
    <row r="4" spans="1:16" s="63" customFormat="1" ht="26.25" customHeight="1">
      <c r="A4" s="64" t="s">
        <v>155</v>
      </c>
      <c r="B4" s="65" t="s">
        <v>156</v>
      </c>
      <c r="C4" s="64" t="s">
        <v>157</v>
      </c>
      <c r="D4" s="66" t="s">
        <v>158</v>
      </c>
      <c r="E4" s="65" t="s">
        <v>17</v>
      </c>
      <c r="F4" s="65" t="s">
        <v>18</v>
      </c>
      <c r="G4" s="66">
        <v>82.81</v>
      </c>
      <c r="H4" s="66"/>
      <c r="I4" s="66">
        <f>SUM(G4:H4)</f>
        <v>82.81</v>
      </c>
      <c r="J4" s="66">
        <f>SUM(I4*0.6)</f>
        <v>49.686</v>
      </c>
      <c r="K4" s="67">
        <f>73.76*0.6</f>
        <v>44.256</v>
      </c>
      <c r="L4" s="67">
        <v>31.5</v>
      </c>
      <c r="M4" s="67">
        <f>K4+L4</f>
        <v>75.756</v>
      </c>
      <c r="N4" s="11">
        <f>M4*0.4</f>
        <v>30.302400000000002</v>
      </c>
      <c r="O4" s="23">
        <f>J4+L4</f>
        <v>81.186000000000007</v>
      </c>
      <c r="P4" s="11">
        <v>1</v>
      </c>
    </row>
    <row r="5" spans="1:16" ht="26.25" customHeight="1">
      <c r="A5" s="48" t="s">
        <v>159</v>
      </c>
      <c r="B5" s="24" t="s">
        <v>160</v>
      </c>
      <c r="C5" s="48" t="s">
        <v>161</v>
      </c>
      <c r="D5" s="14" t="s">
        <v>158</v>
      </c>
      <c r="E5" s="24" t="s">
        <v>40</v>
      </c>
      <c r="F5" s="24" t="s">
        <v>18</v>
      </c>
      <c r="G5" s="9">
        <v>78.19</v>
      </c>
      <c r="H5" s="14"/>
      <c r="I5" s="14">
        <f>SUM(G5:H5)</f>
        <v>78.19</v>
      </c>
      <c r="J5" s="49">
        <f>SUM(I5*0.6)</f>
        <v>46.913999999999994</v>
      </c>
      <c r="K5" s="10">
        <v>0</v>
      </c>
      <c r="L5" s="10">
        <v>0</v>
      </c>
      <c r="M5" s="10">
        <v>0</v>
      </c>
      <c r="N5" s="2">
        <v>0</v>
      </c>
      <c r="O5" s="26">
        <f>J5+L5</f>
        <v>46.913999999999994</v>
      </c>
      <c r="P5" s="8">
        <v>2</v>
      </c>
    </row>
    <row r="6" spans="1:16" ht="20.25">
      <c r="A6" s="102" t="s">
        <v>222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</sheetData>
  <mergeCells count="16">
    <mergeCell ref="A6:N6"/>
    <mergeCell ref="A2:A3"/>
    <mergeCell ref="A1:P1"/>
    <mergeCell ref="K2:M2"/>
    <mergeCell ref="N2:N3"/>
    <mergeCell ref="O2:O3"/>
    <mergeCell ref="P2:P3"/>
    <mergeCell ref="J2:J3"/>
    <mergeCell ref="I2:I3"/>
    <mergeCell ref="H2:H3"/>
    <mergeCell ref="G2:G3"/>
    <mergeCell ref="F2:F3"/>
    <mergeCell ref="E2:E3"/>
    <mergeCell ref="D2:D3"/>
    <mergeCell ref="C2:C3"/>
    <mergeCell ref="B2:B3"/>
  </mergeCells>
  <phoneticPr fontId="3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A7" sqref="A7:N7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8.625" style="27" customWidth="1"/>
    <col min="11" max="11" width="6.25" style="27" customWidth="1"/>
    <col min="12" max="12" width="8.125" style="45" customWidth="1"/>
    <col min="13" max="13" width="6.75" style="45" customWidth="1"/>
    <col min="14" max="14" width="6.875" style="27" customWidth="1"/>
  </cols>
  <sheetData>
    <row r="1" spans="1:14" ht="36.75" customHeight="1">
      <c r="A1" s="95" t="s">
        <v>213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47" customFormat="1" ht="27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208</v>
      </c>
      <c r="L2" s="46" t="s">
        <v>10</v>
      </c>
      <c r="M2" s="46" t="s">
        <v>11</v>
      </c>
      <c r="N2" s="33" t="s">
        <v>12</v>
      </c>
    </row>
    <row r="3" spans="1:14" s="63" customFormat="1" ht="33" customHeight="1">
      <c r="A3" s="68" t="s">
        <v>199</v>
      </c>
      <c r="B3" s="69" t="s">
        <v>200</v>
      </c>
      <c r="C3" s="70" t="s">
        <v>201</v>
      </c>
      <c r="D3" s="69" t="s">
        <v>198</v>
      </c>
      <c r="E3" s="71" t="s">
        <v>17</v>
      </c>
      <c r="F3" s="71" t="s">
        <v>18</v>
      </c>
      <c r="G3" s="72">
        <v>80.849999999999994</v>
      </c>
      <c r="H3" s="73"/>
      <c r="I3" s="74">
        <v>80.849999999999994</v>
      </c>
      <c r="J3" s="75">
        <v>48.51</v>
      </c>
      <c r="K3" s="11">
        <v>83.88</v>
      </c>
      <c r="L3" s="76">
        <f>K3*0.4</f>
        <v>33.552</v>
      </c>
      <c r="M3" s="76">
        <f>J3+L3</f>
        <v>82.061999999999998</v>
      </c>
      <c r="N3" s="11">
        <v>1</v>
      </c>
    </row>
    <row r="4" spans="1:14" s="63" customFormat="1" ht="33" customHeight="1">
      <c r="A4" s="68" t="s">
        <v>202</v>
      </c>
      <c r="B4" s="73" t="s">
        <v>203</v>
      </c>
      <c r="C4" s="77" t="s">
        <v>204</v>
      </c>
      <c r="D4" s="69" t="s">
        <v>198</v>
      </c>
      <c r="E4" s="78" t="s">
        <v>17</v>
      </c>
      <c r="F4" s="78" t="s">
        <v>18</v>
      </c>
      <c r="G4" s="72">
        <v>78.150000000000006</v>
      </c>
      <c r="H4" s="73"/>
      <c r="I4" s="74">
        <v>78.150000000000006</v>
      </c>
      <c r="J4" s="75">
        <v>46.89</v>
      </c>
      <c r="K4" s="11">
        <v>77.92</v>
      </c>
      <c r="L4" s="76">
        <f>K4*0.4</f>
        <v>31.168000000000003</v>
      </c>
      <c r="M4" s="76">
        <f>J4+L4</f>
        <v>78.058000000000007</v>
      </c>
      <c r="N4" s="11">
        <v>2</v>
      </c>
    </row>
    <row r="5" spans="1:14" s="30" customFormat="1" ht="33" customHeight="1">
      <c r="A5" s="38" t="s">
        <v>195</v>
      </c>
      <c r="B5" s="40" t="s">
        <v>196</v>
      </c>
      <c r="C5" s="43" t="s">
        <v>197</v>
      </c>
      <c r="D5" s="39" t="s">
        <v>198</v>
      </c>
      <c r="E5" s="44" t="s">
        <v>17</v>
      </c>
      <c r="F5" s="44" t="s">
        <v>18</v>
      </c>
      <c r="G5" s="15">
        <v>80.849999999999994</v>
      </c>
      <c r="H5" s="40"/>
      <c r="I5" s="16">
        <v>80.849999999999994</v>
      </c>
      <c r="J5" s="41">
        <v>48.51</v>
      </c>
      <c r="K5" s="10">
        <v>73.75</v>
      </c>
      <c r="L5" s="42">
        <f>K5*0.4</f>
        <v>29.5</v>
      </c>
      <c r="M5" s="42">
        <f>J5+L5</f>
        <v>78.009999999999991</v>
      </c>
      <c r="N5" s="10">
        <v>3</v>
      </c>
    </row>
    <row r="6" spans="1:14" s="30" customFormat="1" ht="33" customHeight="1">
      <c r="A6" s="38" t="s">
        <v>205</v>
      </c>
      <c r="B6" s="40" t="s">
        <v>206</v>
      </c>
      <c r="C6" s="43" t="s">
        <v>207</v>
      </c>
      <c r="D6" s="40" t="s">
        <v>198</v>
      </c>
      <c r="E6" s="44" t="s">
        <v>17</v>
      </c>
      <c r="F6" s="44" t="s">
        <v>18</v>
      </c>
      <c r="G6" s="15">
        <v>77.849999999999994</v>
      </c>
      <c r="H6" s="40"/>
      <c r="I6" s="16">
        <v>77.849999999999994</v>
      </c>
      <c r="J6" s="41">
        <v>46.71</v>
      </c>
      <c r="K6" s="10">
        <v>76.03</v>
      </c>
      <c r="L6" s="42">
        <f>K6*0.4</f>
        <v>30.412000000000003</v>
      </c>
      <c r="M6" s="42">
        <f>J6+L6</f>
        <v>77.122</v>
      </c>
      <c r="N6" s="10">
        <v>4</v>
      </c>
    </row>
    <row r="7" spans="1:14" ht="20.25">
      <c r="A7" s="102" t="s">
        <v>222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</sheetData>
  <sortState ref="A3:N6">
    <sortCondition descending="1" ref="A3"/>
  </sortState>
  <mergeCells count="2">
    <mergeCell ref="A1:N1"/>
    <mergeCell ref="A7:N7"/>
  </mergeCells>
  <phoneticPr fontId="3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workbookViewId="0">
      <selection activeCell="A5" sqref="A5:N5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8.5" style="27" customWidth="1"/>
    <col min="11" max="11" width="8" style="27" customWidth="1"/>
    <col min="12" max="12" width="8" style="37" customWidth="1"/>
    <col min="13" max="13" width="6.75" style="28" customWidth="1"/>
    <col min="14" max="14" width="6.875" style="27" customWidth="1"/>
  </cols>
  <sheetData>
    <row r="1" spans="1:14" ht="30" customHeight="1">
      <c r="A1" s="95" t="s">
        <v>212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6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9</v>
      </c>
      <c r="L2" s="35" t="s">
        <v>10</v>
      </c>
      <c r="M2" s="34" t="s">
        <v>11</v>
      </c>
      <c r="N2" s="33" t="s">
        <v>12</v>
      </c>
    </row>
    <row r="3" spans="1:14" s="63" customFormat="1" ht="24.75" customHeight="1">
      <c r="A3" s="13" t="s">
        <v>162</v>
      </c>
      <c r="B3" s="61" t="s">
        <v>163</v>
      </c>
      <c r="C3" s="13" t="s">
        <v>164</v>
      </c>
      <c r="D3" s="61" t="s">
        <v>165</v>
      </c>
      <c r="E3" s="61" t="s">
        <v>17</v>
      </c>
      <c r="F3" s="61" t="s">
        <v>53</v>
      </c>
      <c r="G3" s="13">
        <v>68.14</v>
      </c>
      <c r="H3" s="19">
        <v>2.5</v>
      </c>
      <c r="I3" s="20">
        <f>SUM(G3:H3)</f>
        <v>70.64</v>
      </c>
      <c r="J3" s="13">
        <f>SUM(I3*0.6)</f>
        <v>42.384</v>
      </c>
      <c r="K3" s="11">
        <v>83.432000000000002</v>
      </c>
      <c r="L3" s="79">
        <f>K3*0.4</f>
        <v>33.372800000000005</v>
      </c>
      <c r="M3" s="23">
        <f>J3+L3</f>
        <v>75.756799999999998</v>
      </c>
      <c r="N3" s="11">
        <v>1</v>
      </c>
    </row>
    <row r="4" spans="1:14" ht="24.75" customHeight="1">
      <c r="A4" s="14" t="s">
        <v>166</v>
      </c>
      <c r="B4" s="24" t="s">
        <v>167</v>
      </c>
      <c r="C4" s="14" t="s">
        <v>168</v>
      </c>
      <c r="D4" s="24" t="s">
        <v>165</v>
      </c>
      <c r="E4" s="24" t="s">
        <v>17</v>
      </c>
      <c r="F4" s="24" t="s">
        <v>53</v>
      </c>
      <c r="G4" s="14">
        <v>66.45</v>
      </c>
      <c r="H4" s="17">
        <v>2.5</v>
      </c>
      <c r="I4" s="18">
        <f>SUM(G4:H4)</f>
        <v>68.95</v>
      </c>
      <c r="J4" s="14">
        <f>SUM(I4*0.6)</f>
        <v>41.37</v>
      </c>
      <c r="K4" s="10">
        <v>81.864000000000004</v>
      </c>
      <c r="L4" s="36">
        <f>K4*0.4</f>
        <v>32.745600000000003</v>
      </c>
      <c r="M4" s="26">
        <f>J4+L4</f>
        <v>74.115600000000001</v>
      </c>
      <c r="N4" s="2">
        <v>2</v>
      </c>
    </row>
    <row r="5" spans="1:14" ht="20.25">
      <c r="A5" s="102" t="s">
        <v>222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</sheetData>
  <mergeCells count="2">
    <mergeCell ref="A1:N1"/>
    <mergeCell ref="A5:N5"/>
  </mergeCells>
  <phoneticPr fontId="3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>
      <selection activeCell="A7" sqref="A7:N7"/>
    </sheetView>
  </sheetViews>
  <sheetFormatPr defaultColWidth="9" defaultRowHeight="14.25"/>
  <cols>
    <col min="1" max="1" width="12.75" style="27"/>
    <col min="2" max="2" width="9" style="27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7.75" style="27" customWidth="1"/>
    <col min="11" max="11" width="8.75" style="27" customWidth="1"/>
    <col min="12" max="12" width="8.5" style="27" customWidth="1"/>
    <col min="13" max="13" width="6.75" style="28" customWidth="1"/>
    <col min="14" max="14" width="6.875" style="27" customWidth="1"/>
  </cols>
  <sheetData>
    <row r="1" spans="1:14" ht="30.75" customHeight="1">
      <c r="A1" s="95" t="s">
        <v>210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38.2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9</v>
      </c>
      <c r="L2" s="33" t="s">
        <v>10</v>
      </c>
      <c r="M2" s="34" t="s">
        <v>11</v>
      </c>
      <c r="N2" s="33" t="s">
        <v>12</v>
      </c>
    </row>
    <row r="3" spans="1:14" s="63" customFormat="1" ht="33" customHeight="1">
      <c r="A3" s="80" t="s">
        <v>169</v>
      </c>
      <c r="B3" s="61" t="s">
        <v>170</v>
      </c>
      <c r="C3" s="80" t="s">
        <v>171</v>
      </c>
      <c r="D3" s="61" t="s">
        <v>172</v>
      </c>
      <c r="E3" s="61" t="s">
        <v>17</v>
      </c>
      <c r="F3" s="61" t="s">
        <v>53</v>
      </c>
      <c r="G3" s="13">
        <v>66</v>
      </c>
      <c r="H3" s="19">
        <v>2.5</v>
      </c>
      <c r="I3" s="20">
        <f>SUM(G3:H3)</f>
        <v>68.5</v>
      </c>
      <c r="J3" s="13">
        <f>SUM(I3*0.6)</f>
        <v>41.1</v>
      </c>
      <c r="K3" s="11">
        <v>83.707999999999998</v>
      </c>
      <c r="L3" s="11">
        <f>K3*0.4</f>
        <v>33.483200000000004</v>
      </c>
      <c r="M3" s="23">
        <f>J3+L3</f>
        <v>74.583200000000005</v>
      </c>
      <c r="N3" s="11">
        <v>1</v>
      </c>
    </row>
    <row r="4" spans="1:14" s="63" customFormat="1" ht="33" customHeight="1">
      <c r="A4" s="80" t="s">
        <v>173</v>
      </c>
      <c r="B4" s="61" t="s">
        <v>174</v>
      </c>
      <c r="C4" s="13" t="s">
        <v>175</v>
      </c>
      <c r="D4" s="61" t="s">
        <v>172</v>
      </c>
      <c r="E4" s="61" t="s">
        <v>17</v>
      </c>
      <c r="F4" s="61" t="s">
        <v>53</v>
      </c>
      <c r="G4" s="13">
        <v>63.02</v>
      </c>
      <c r="H4" s="19">
        <v>2.5</v>
      </c>
      <c r="I4" s="20">
        <f>SUM(G4:H4)</f>
        <v>65.52000000000001</v>
      </c>
      <c r="J4" s="13">
        <f>SUM(I4*0.6)</f>
        <v>39.312000000000005</v>
      </c>
      <c r="K4" s="11">
        <v>80.873999999999995</v>
      </c>
      <c r="L4" s="11">
        <f>K4*0.4</f>
        <v>32.349600000000002</v>
      </c>
      <c r="M4" s="23">
        <f>J4+L4</f>
        <v>71.661600000000007</v>
      </c>
      <c r="N4" s="11">
        <v>2</v>
      </c>
    </row>
    <row r="5" spans="1:14" s="30" customFormat="1" ht="33" customHeight="1">
      <c r="A5" s="48" t="s">
        <v>176</v>
      </c>
      <c r="B5" s="24" t="s">
        <v>177</v>
      </c>
      <c r="C5" s="48" t="s">
        <v>178</v>
      </c>
      <c r="D5" s="24" t="s">
        <v>172</v>
      </c>
      <c r="E5" s="24" t="s">
        <v>17</v>
      </c>
      <c r="F5" s="24" t="s">
        <v>53</v>
      </c>
      <c r="G5" s="14">
        <v>61.42</v>
      </c>
      <c r="H5" s="14">
        <v>2.5</v>
      </c>
      <c r="I5" s="14">
        <f>SUM(G5:H5)</f>
        <v>63.92</v>
      </c>
      <c r="J5" s="14">
        <f>SUM(I5*0.6)</f>
        <v>38.351999999999997</v>
      </c>
      <c r="K5" s="10">
        <v>79.028000000000006</v>
      </c>
      <c r="L5" s="10">
        <f>K5*0.4</f>
        <v>31.611200000000004</v>
      </c>
      <c r="M5" s="29">
        <f>J5+L5</f>
        <v>69.963200000000001</v>
      </c>
      <c r="N5" s="10">
        <v>3</v>
      </c>
    </row>
    <row r="6" spans="1:14" s="30" customFormat="1" ht="33" customHeight="1">
      <c r="A6" s="48" t="s">
        <v>179</v>
      </c>
      <c r="B6" s="24" t="s">
        <v>180</v>
      </c>
      <c r="C6" s="48" t="s">
        <v>181</v>
      </c>
      <c r="D6" s="24" t="s">
        <v>172</v>
      </c>
      <c r="E6" s="24" t="s">
        <v>17</v>
      </c>
      <c r="F6" s="24" t="s">
        <v>53</v>
      </c>
      <c r="G6" s="14">
        <v>60.28</v>
      </c>
      <c r="H6" s="17">
        <v>2.5</v>
      </c>
      <c r="I6" s="18">
        <f>SUM(G6:H6)</f>
        <v>62.78</v>
      </c>
      <c r="J6" s="14">
        <f>SUM(I6*0.6)</f>
        <v>37.667999999999999</v>
      </c>
      <c r="K6" s="10">
        <v>79.510000000000005</v>
      </c>
      <c r="L6" s="10">
        <f>K6*0.4</f>
        <v>31.804000000000002</v>
      </c>
      <c r="M6" s="29">
        <f>J6+L6</f>
        <v>69.472000000000008</v>
      </c>
      <c r="N6" s="10">
        <v>4</v>
      </c>
    </row>
    <row r="7" spans="1:14" ht="27" customHeight="1">
      <c r="A7" s="102" t="s">
        <v>222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</sheetData>
  <sortState ref="A3:N6">
    <sortCondition descending="1" ref="M3:M6"/>
  </sortState>
  <mergeCells count="2">
    <mergeCell ref="A1:N1"/>
    <mergeCell ref="A7:N7"/>
  </mergeCells>
  <phoneticPr fontId="3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C12" sqref="C12"/>
    </sheetView>
  </sheetViews>
  <sheetFormatPr defaultColWidth="9" defaultRowHeight="14.25"/>
  <cols>
    <col min="1" max="1" width="12.75" style="27"/>
    <col min="2" max="2" width="10.625" style="27" customWidth="1"/>
    <col min="3" max="3" width="20.5" style="27"/>
    <col min="4" max="4" width="13" style="27"/>
    <col min="5" max="5" width="5.25" style="27" customWidth="1"/>
    <col min="6" max="6" width="6.625" style="27" customWidth="1"/>
    <col min="7" max="7" width="7" style="27" customWidth="1"/>
    <col min="8" max="8" width="6.125" style="27" customWidth="1"/>
    <col min="9" max="9" width="7" style="27" customWidth="1"/>
    <col min="10" max="10" width="8.75" style="27" customWidth="1"/>
    <col min="11" max="11" width="10.5" style="27" customWidth="1"/>
    <col min="12" max="12" width="8.25" style="27" customWidth="1"/>
    <col min="13" max="13" width="6.75" style="28" customWidth="1"/>
    <col min="14" max="14" width="6.875" style="27" customWidth="1"/>
  </cols>
  <sheetData>
    <row r="1" spans="1:14" ht="33" customHeight="1">
      <c r="A1" s="95" t="s">
        <v>211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45.75" customHeight="1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209</v>
      </c>
      <c r="J2" s="33" t="s">
        <v>8</v>
      </c>
      <c r="K2" s="33" t="s">
        <v>9</v>
      </c>
      <c r="L2" s="33" t="s">
        <v>10</v>
      </c>
      <c r="M2" s="34" t="s">
        <v>11</v>
      </c>
      <c r="N2" s="33" t="s">
        <v>12</v>
      </c>
    </row>
    <row r="3" spans="1:14" s="63" customFormat="1" ht="33.75" customHeight="1">
      <c r="A3" s="13" t="s">
        <v>182</v>
      </c>
      <c r="B3" s="61" t="s">
        <v>183</v>
      </c>
      <c r="C3" s="13" t="s">
        <v>184</v>
      </c>
      <c r="D3" s="61" t="s">
        <v>185</v>
      </c>
      <c r="E3" s="61" t="s">
        <v>17</v>
      </c>
      <c r="F3" s="61" t="s">
        <v>53</v>
      </c>
      <c r="G3" s="13">
        <v>67.5</v>
      </c>
      <c r="H3" s="13">
        <v>2.5</v>
      </c>
      <c r="I3" s="13">
        <f>SUM(G3:H3)</f>
        <v>70</v>
      </c>
      <c r="J3" s="81">
        <f>SUM(I3*0.6)</f>
        <v>42</v>
      </c>
      <c r="K3" s="11">
        <v>80.804000000000002</v>
      </c>
      <c r="L3" s="11">
        <f>K3*0.4</f>
        <v>32.321600000000004</v>
      </c>
      <c r="M3" s="23">
        <f>J3+L3</f>
        <v>74.321600000000004</v>
      </c>
      <c r="N3" s="11">
        <v>1</v>
      </c>
    </row>
    <row r="4" spans="1:14" s="63" customFormat="1" ht="33.75" customHeight="1">
      <c r="A4" s="13" t="s">
        <v>186</v>
      </c>
      <c r="B4" s="61" t="s">
        <v>187</v>
      </c>
      <c r="C4" s="13" t="s">
        <v>188</v>
      </c>
      <c r="D4" s="61" t="s">
        <v>185</v>
      </c>
      <c r="E4" s="61" t="s">
        <v>40</v>
      </c>
      <c r="F4" s="61" t="s">
        <v>53</v>
      </c>
      <c r="G4" s="13">
        <v>56.5</v>
      </c>
      <c r="H4" s="13">
        <v>2.5</v>
      </c>
      <c r="I4" s="13">
        <f>SUM(G4:H4)</f>
        <v>59</v>
      </c>
      <c r="J4" s="81">
        <f>SUM(I4*0.6)</f>
        <v>35.4</v>
      </c>
      <c r="K4" s="11">
        <v>80.632000000000005</v>
      </c>
      <c r="L4" s="11">
        <f>K4*0.4</f>
        <v>32.252800000000001</v>
      </c>
      <c r="M4" s="23">
        <f>J4+L4</f>
        <v>67.652799999999999</v>
      </c>
      <c r="N4" s="11">
        <v>2</v>
      </c>
    </row>
    <row r="5" spans="1:14" ht="33.75" customHeight="1">
      <c r="A5" s="14" t="s">
        <v>189</v>
      </c>
      <c r="B5" s="24" t="s">
        <v>190</v>
      </c>
      <c r="C5" s="14" t="s">
        <v>191</v>
      </c>
      <c r="D5" s="24" t="s">
        <v>185</v>
      </c>
      <c r="E5" s="24" t="s">
        <v>17</v>
      </c>
      <c r="F5" s="24" t="s">
        <v>53</v>
      </c>
      <c r="G5" s="14">
        <v>52</v>
      </c>
      <c r="H5" s="14">
        <v>2.5</v>
      </c>
      <c r="I5" s="14">
        <f>SUM(G5:H5)</f>
        <v>54.5</v>
      </c>
      <c r="J5" s="25">
        <f>SUM(I5*0.6)</f>
        <v>32.699999999999996</v>
      </c>
      <c r="K5" s="10">
        <v>80.430000000000007</v>
      </c>
      <c r="L5" s="10">
        <f>K5*0.4</f>
        <v>32.172000000000004</v>
      </c>
      <c r="M5" s="29">
        <f>J5+L5</f>
        <v>64.872</v>
      </c>
      <c r="N5" s="10">
        <v>3</v>
      </c>
    </row>
    <row r="6" spans="1:14" ht="33.75" customHeight="1">
      <c r="A6" s="14" t="s">
        <v>192</v>
      </c>
      <c r="B6" s="24" t="s">
        <v>193</v>
      </c>
      <c r="C6" s="14" t="s">
        <v>194</v>
      </c>
      <c r="D6" s="24" t="s">
        <v>185</v>
      </c>
      <c r="E6" s="24" t="s">
        <v>40</v>
      </c>
      <c r="F6" s="24" t="s">
        <v>53</v>
      </c>
      <c r="G6" s="14">
        <v>52</v>
      </c>
      <c r="H6" s="14">
        <v>2.5</v>
      </c>
      <c r="I6" s="14">
        <f>SUM(G6:H6)</f>
        <v>54.5</v>
      </c>
      <c r="J6" s="25">
        <f>SUM(I6*0.6)</f>
        <v>32.699999999999996</v>
      </c>
      <c r="K6" s="10">
        <v>78.02</v>
      </c>
      <c r="L6" s="10">
        <f>K6*0.4</f>
        <v>31.207999999999998</v>
      </c>
      <c r="M6" s="29">
        <f>J6+L6</f>
        <v>63.907999999999994</v>
      </c>
      <c r="N6" s="10">
        <v>4</v>
      </c>
    </row>
    <row r="7" spans="1:14" ht="20.25">
      <c r="A7" s="102" t="s">
        <v>222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</sheetData>
  <sortState ref="A3:N6">
    <sortCondition descending="1" ref="M3:M6"/>
  </sortState>
  <mergeCells count="2">
    <mergeCell ref="A1:N1"/>
    <mergeCell ref="A7:N7"/>
  </mergeCells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小学语文</vt:lpstr>
      <vt:lpstr>小学语文（小教大专）</vt:lpstr>
      <vt:lpstr>小学数学</vt:lpstr>
      <vt:lpstr>小学数学（小教大专）</vt:lpstr>
      <vt:lpstr>小学体育</vt:lpstr>
      <vt:lpstr>中学英语</vt:lpstr>
      <vt:lpstr>蒙授生物</vt:lpstr>
      <vt:lpstr>蒙授语文</vt:lpstr>
      <vt:lpstr>蒙授数学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2016-08-17T00:43:00Z</dcterms:created>
  <dcterms:modified xsi:type="dcterms:W3CDTF">2016-08-27T13:24:44Z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