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协警1" sheetId="1" r:id="rId1"/>
    <sheet name="协警2" sheetId="2" r:id="rId2"/>
    <sheet name="协警内勤" sheetId="3" r:id="rId3"/>
  </sheets>
  <definedNames/>
  <calcPr fullCalcOnLoad="1"/>
</workbook>
</file>

<file path=xl/sharedStrings.xml><?xml version="1.0" encoding="utf-8"?>
<sst xmlns="http://schemas.openxmlformats.org/spreadsheetml/2006/main" count="609" uniqueCount="313">
  <si>
    <t xml:space="preserve">报名序号 </t>
  </si>
  <si>
    <t xml:space="preserve">姓名 </t>
  </si>
  <si>
    <t xml:space="preserve">身份证号 </t>
  </si>
  <si>
    <t>体能测试编号</t>
  </si>
  <si>
    <t xml:space="preserve">报考职位 </t>
  </si>
  <si>
    <t xml:space="preserve">性别 </t>
  </si>
  <si>
    <t xml:space="preserve">民族 </t>
  </si>
  <si>
    <t>协警岗位1</t>
  </si>
  <si>
    <t>男</t>
  </si>
  <si>
    <t>汉族</t>
  </si>
  <si>
    <t>00356</t>
  </si>
  <si>
    <t>乔慧军</t>
  </si>
  <si>
    <t>150102199205055614</t>
  </si>
  <si>
    <t>01002</t>
  </si>
  <si>
    <t>00376</t>
  </si>
  <si>
    <t>李季</t>
  </si>
  <si>
    <t>150102199505115615</t>
  </si>
  <si>
    <t>01003</t>
  </si>
  <si>
    <t>00448</t>
  </si>
  <si>
    <t>聂志华</t>
  </si>
  <si>
    <t>150102198808015617</t>
  </si>
  <si>
    <t>01004</t>
  </si>
  <si>
    <t>00676</t>
  </si>
  <si>
    <t>高鑫</t>
  </si>
  <si>
    <t>150102199206155617</t>
  </si>
  <si>
    <t>01005</t>
  </si>
  <si>
    <t>00608</t>
  </si>
  <si>
    <t>薛浩军</t>
  </si>
  <si>
    <t>150102199308166050</t>
  </si>
  <si>
    <t>01007</t>
  </si>
  <si>
    <t>00722</t>
  </si>
  <si>
    <t>董文智</t>
  </si>
  <si>
    <t>150105199405035115</t>
  </si>
  <si>
    <t>01008</t>
  </si>
  <si>
    <t>00771</t>
  </si>
  <si>
    <t>姚琦</t>
  </si>
  <si>
    <t>150102199207156611</t>
  </si>
  <si>
    <t>01009</t>
  </si>
  <si>
    <t>张宝华</t>
  </si>
  <si>
    <t>150102199405216611</t>
  </si>
  <si>
    <t>01010</t>
  </si>
  <si>
    <t>01361</t>
  </si>
  <si>
    <t>张强</t>
  </si>
  <si>
    <t>150102199308295637</t>
  </si>
  <si>
    <t>01011</t>
  </si>
  <si>
    <t>01586</t>
  </si>
  <si>
    <t>白雪峰</t>
  </si>
  <si>
    <t>150102199210116610</t>
  </si>
  <si>
    <t>01012</t>
  </si>
  <si>
    <t>汉族</t>
  </si>
  <si>
    <t>01880</t>
  </si>
  <si>
    <t>郭瑞东</t>
  </si>
  <si>
    <t>150102199507205614</t>
  </si>
  <si>
    <t>01014</t>
  </si>
  <si>
    <t>01177</t>
  </si>
  <si>
    <t>樊志强</t>
  </si>
  <si>
    <t>01016</t>
  </si>
  <si>
    <t>02177</t>
  </si>
  <si>
    <t>王世荣</t>
  </si>
  <si>
    <t>150102199705116030</t>
  </si>
  <si>
    <t>01017</t>
  </si>
  <si>
    <t>闫邵轶</t>
  </si>
  <si>
    <t>150105199307017378</t>
  </si>
  <si>
    <t>01018</t>
  </si>
  <si>
    <t>03133</t>
  </si>
  <si>
    <t>张树彬</t>
  </si>
  <si>
    <t>150123199608260518</t>
  </si>
  <si>
    <t>01019</t>
  </si>
  <si>
    <t>02428</t>
  </si>
  <si>
    <t>李海滨</t>
  </si>
  <si>
    <t>150102199304285634</t>
  </si>
  <si>
    <t>01020</t>
  </si>
  <si>
    <t>04252</t>
  </si>
  <si>
    <t>赵红飞</t>
  </si>
  <si>
    <t>152632199002090011</t>
  </si>
  <si>
    <t>01021</t>
  </si>
  <si>
    <t>01233</t>
  </si>
  <si>
    <t>布仁</t>
  </si>
  <si>
    <t>150102199106100133</t>
  </si>
  <si>
    <t>01022</t>
  </si>
  <si>
    <t>蒙古族</t>
  </si>
  <si>
    <t>01690</t>
  </si>
  <si>
    <t>卜珅</t>
  </si>
  <si>
    <t>150105199204305115</t>
  </si>
  <si>
    <t>01023</t>
  </si>
  <si>
    <t>00822</t>
  </si>
  <si>
    <t>朱晓宝</t>
  </si>
  <si>
    <t>150102199503295616</t>
  </si>
  <si>
    <t>01024</t>
  </si>
  <si>
    <t>00112</t>
  </si>
  <si>
    <t>云雨露</t>
  </si>
  <si>
    <t>150102199509266015</t>
  </si>
  <si>
    <t>01025</t>
  </si>
  <si>
    <t>00892</t>
  </si>
  <si>
    <t>左昊</t>
  </si>
  <si>
    <t>150102199509066013</t>
  </si>
  <si>
    <t>01026</t>
  </si>
  <si>
    <t>其他民族</t>
  </si>
  <si>
    <t>00212</t>
  </si>
  <si>
    <t>邢宇焘</t>
  </si>
  <si>
    <t>150105199408092115</t>
  </si>
  <si>
    <t>02001</t>
  </si>
  <si>
    <t>协警岗位2</t>
  </si>
  <si>
    <t>00551</t>
  </si>
  <si>
    <t>张浩波</t>
  </si>
  <si>
    <t>02002</t>
  </si>
  <si>
    <t>01670</t>
  </si>
  <si>
    <t>李鹏</t>
  </si>
  <si>
    <t>150102199408046013</t>
  </si>
  <si>
    <t>02003</t>
  </si>
  <si>
    <t>02101</t>
  </si>
  <si>
    <t>周杰</t>
  </si>
  <si>
    <t>02004</t>
  </si>
  <si>
    <t>02915</t>
  </si>
  <si>
    <t>赵永发</t>
  </si>
  <si>
    <t>150104199012233018</t>
  </si>
  <si>
    <t>02005</t>
  </si>
  <si>
    <t>03116</t>
  </si>
  <si>
    <t>谭鹏</t>
  </si>
  <si>
    <t>15010319960401113x</t>
  </si>
  <si>
    <t>02006</t>
  </si>
  <si>
    <t>03105</t>
  </si>
  <si>
    <t>杨旭</t>
  </si>
  <si>
    <t>150102199208010614</t>
  </si>
  <si>
    <t>02007</t>
  </si>
  <si>
    <t>03158</t>
  </si>
  <si>
    <t>孟贺</t>
  </si>
  <si>
    <t>02008</t>
  </si>
  <si>
    <t>03187</t>
  </si>
  <si>
    <t>闫浩宇</t>
  </si>
  <si>
    <t>150105199204087816</t>
  </si>
  <si>
    <t>02009</t>
  </si>
  <si>
    <t>03879</t>
  </si>
  <si>
    <t>赵明明</t>
  </si>
  <si>
    <t>02010</t>
  </si>
  <si>
    <t>03936</t>
  </si>
  <si>
    <t>吕炳言</t>
  </si>
  <si>
    <t>150122199502140618</t>
  </si>
  <si>
    <t>02011</t>
  </si>
  <si>
    <t>05089</t>
  </si>
  <si>
    <t>张晓东</t>
  </si>
  <si>
    <t>131127198912155235</t>
  </si>
  <si>
    <t>02012</t>
  </si>
  <si>
    <t>05290</t>
  </si>
  <si>
    <t>赵杰</t>
  </si>
  <si>
    <t>150105199407262119</t>
  </si>
  <si>
    <t>02013</t>
  </si>
  <si>
    <t>05011</t>
  </si>
  <si>
    <t>王鑫</t>
  </si>
  <si>
    <t>150103199105280116</t>
  </si>
  <si>
    <t>02014</t>
  </si>
  <si>
    <t>00975</t>
  </si>
  <si>
    <t>康继祖</t>
  </si>
  <si>
    <t>150105199309177316</t>
  </si>
  <si>
    <t>02015</t>
  </si>
  <si>
    <t>00051</t>
  </si>
  <si>
    <t>陈宝乐尔</t>
  </si>
  <si>
    <t>152222199311095110</t>
  </si>
  <si>
    <t>02016</t>
  </si>
  <si>
    <t>01847</t>
  </si>
  <si>
    <t>段凯元</t>
  </si>
  <si>
    <t>15010319960821011x</t>
  </si>
  <si>
    <t>02017</t>
  </si>
  <si>
    <t>00783</t>
  </si>
  <si>
    <t>赵肖维</t>
  </si>
  <si>
    <t>150102199501196016</t>
  </si>
  <si>
    <t>02018</t>
  </si>
  <si>
    <t>03447</t>
  </si>
  <si>
    <t>马超</t>
  </si>
  <si>
    <t>150102198901291130</t>
  </si>
  <si>
    <t>02019</t>
  </si>
  <si>
    <t>05801</t>
  </si>
  <si>
    <t>郑丽媛</t>
  </si>
  <si>
    <t>150104198810100020</t>
  </si>
  <si>
    <t>03001</t>
  </si>
  <si>
    <t>协警内勤</t>
  </si>
  <si>
    <t>女</t>
  </si>
  <si>
    <t>05429</t>
  </si>
  <si>
    <t>郭静</t>
  </si>
  <si>
    <t>150103199303243025</t>
  </si>
  <si>
    <t>03002</t>
  </si>
  <si>
    <t>04177</t>
  </si>
  <si>
    <t>杨然</t>
  </si>
  <si>
    <t>130635199508012823</t>
  </si>
  <si>
    <t>03003</t>
  </si>
  <si>
    <t>02737</t>
  </si>
  <si>
    <t>王慧琴</t>
  </si>
  <si>
    <t>150102199303285122</t>
  </si>
  <si>
    <t>03004</t>
  </si>
  <si>
    <t>02407</t>
  </si>
  <si>
    <t>段伟</t>
  </si>
  <si>
    <t>150928199501090024</t>
  </si>
  <si>
    <t>03005</t>
  </si>
  <si>
    <t>04945</t>
  </si>
  <si>
    <t>陈宇婷</t>
  </si>
  <si>
    <t>152524199404230026</t>
  </si>
  <si>
    <t>02066</t>
  </si>
  <si>
    <t>陈旭</t>
  </si>
  <si>
    <t>03007</t>
  </si>
  <si>
    <t>02116</t>
  </si>
  <si>
    <t>贾亮颖</t>
  </si>
  <si>
    <t>152801199412218520</t>
  </si>
  <si>
    <t>03008</t>
  </si>
  <si>
    <t>00092</t>
  </si>
  <si>
    <t>李俊霞</t>
  </si>
  <si>
    <t>03009</t>
  </si>
  <si>
    <t>04132</t>
  </si>
  <si>
    <t>付云仙</t>
  </si>
  <si>
    <t>150102199205040121</t>
  </si>
  <si>
    <t>03010</t>
  </si>
  <si>
    <t>00105</t>
  </si>
  <si>
    <t>张珂萌</t>
  </si>
  <si>
    <t>150102199301250129</t>
  </si>
  <si>
    <t>03011</t>
  </si>
  <si>
    <t>03692</t>
  </si>
  <si>
    <t>胡亚芝</t>
  </si>
  <si>
    <t>152322198608180528</t>
  </si>
  <si>
    <t>03012</t>
  </si>
  <si>
    <t>01319</t>
  </si>
  <si>
    <t>陈晨</t>
  </si>
  <si>
    <t>150102199104144124</t>
  </si>
  <si>
    <t>03013</t>
  </si>
  <si>
    <t>01166</t>
  </si>
  <si>
    <t>赵金凤</t>
  </si>
  <si>
    <t>152104198811051621</t>
  </si>
  <si>
    <t>03014</t>
  </si>
  <si>
    <t>缺考</t>
  </si>
  <si>
    <t>缺考</t>
  </si>
  <si>
    <t>3000米</t>
  </si>
  <si>
    <t>立定跳远</t>
  </si>
  <si>
    <t>引体向上</t>
  </si>
  <si>
    <t>1500米</t>
  </si>
  <si>
    <t>800米</t>
  </si>
  <si>
    <t>1分钟仰卧起坐</t>
  </si>
  <si>
    <t>3000米（60%）</t>
  </si>
  <si>
    <t>立定跳远（20%）</t>
  </si>
  <si>
    <t>引体向上（20%)</t>
  </si>
  <si>
    <t>1500米(40%)</t>
  </si>
  <si>
    <t>立定跳远(30%)</t>
  </si>
  <si>
    <t>引体向上(30%)</t>
  </si>
  <si>
    <t>800米(40%)</t>
  </si>
  <si>
    <t>1分钟仰卧起坐(30%)</t>
  </si>
  <si>
    <t>立定跳远(30%）</t>
  </si>
  <si>
    <t>排名</t>
  </si>
  <si>
    <t>笔试成绩</t>
  </si>
  <si>
    <t>笔试成绩</t>
  </si>
  <si>
    <t>02374</t>
  </si>
  <si>
    <t>笔试加权成绩（20%）</t>
  </si>
  <si>
    <t>体能测试加权成绩（50%）</t>
  </si>
  <si>
    <t>笔试加权成绩（50%）</t>
  </si>
  <si>
    <t>体能测试加权成绩（15%）</t>
  </si>
  <si>
    <t>排名</t>
  </si>
  <si>
    <t>体能测试成绩</t>
  </si>
  <si>
    <t>体能测试各项目分数</t>
  </si>
  <si>
    <t>体能测试各项目加权得分</t>
  </si>
  <si>
    <t>体能加权笔试加权成绩和</t>
  </si>
  <si>
    <t>00102</t>
  </si>
  <si>
    <t>刘森宇</t>
  </si>
  <si>
    <t>152624199208270018</t>
  </si>
  <si>
    <t>无</t>
  </si>
  <si>
    <t>体检不合格</t>
  </si>
  <si>
    <t>01445</t>
  </si>
  <si>
    <t>李欢</t>
  </si>
  <si>
    <t>150102199510056613</t>
  </si>
  <si>
    <t>协警岗位2</t>
  </si>
  <si>
    <t>缺考</t>
  </si>
  <si>
    <t>04789</t>
  </si>
  <si>
    <t>肖振</t>
  </si>
  <si>
    <t>150102199011024633</t>
  </si>
  <si>
    <t>04900</t>
  </si>
  <si>
    <t>那日苏</t>
  </si>
  <si>
    <t>152327199104214719</t>
  </si>
  <si>
    <t>05155</t>
  </si>
  <si>
    <t>图强</t>
  </si>
  <si>
    <t>152325199211201515</t>
  </si>
  <si>
    <t>05560</t>
  </si>
  <si>
    <t>李鹏飞</t>
  </si>
  <si>
    <t>150102198801316011</t>
  </si>
  <si>
    <t>04288</t>
  </si>
  <si>
    <t>杨慧敏</t>
  </si>
  <si>
    <t>150102199008076010</t>
  </si>
  <si>
    <t>03745</t>
  </si>
  <si>
    <t>胡少波</t>
  </si>
  <si>
    <t>152723199405031824</t>
  </si>
  <si>
    <t>体测放弃</t>
  </si>
  <si>
    <t>04281</t>
  </si>
  <si>
    <t>乔殊钰</t>
  </si>
  <si>
    <t>150125199004190224</t>
  </si>
  <si>
    <t>05460</t>
  </si>
  <si>
    <t>王璐</t>
  </si>
  <si>
    <t>150121199111120322</t>
  </si>
  <si>
    <t>05661</t>
  </si>
  <si>
    <t>莎日娜</t>
  </si>
  <si>
    <t>150122199211210620</t>
  </si>
  <si>
    <t>01332</t>
  </si>
  <si>
    <t>莎仁高娃</t>
  </si>
  <si>
    <t>无</t>
  </si>
  <si>
    <t>笔试缺考</t>
  </si>
  <si>
    <t>15010319930508163x</t>
  </si>
  <si>
    <t>15010219930130561x</t>
  </si>
  <si>
    <t>15020419870622001x</t>
  </si>
  <si>
    <t>15010519940418512x</t>
  </si>
  <si>
    <t>15010219920905562x</t>
  </si>
  <si>
    <t>15010319940409062x</t>
  </si>
  <si>
    <t>15010219901111601x</t>
  </si>
  <si>
    <t>新城区公开招聘合同制工作人员报考森林公安协警岗位进入资格复审人员名单（协警岗位2）</t>
  </si>
  <si>
    <t>新城区公开招聘合同制工作人员报考森林公安协警岗位进入资格复审人员名单（协警内勤岗位）</t>
  </si>
  <si>
    <t>152634199310198414</t>
  </si>
  <si>
    <t>是否入围</t>
  </si>
  <si>
    <t>是</t>
  </si>
  <si>
    <t>是</t>
  </si>
  <si>
    <t>新城区公开招聘合同制工作人员报考森林公安协警岗位进入            资格复审人员名单（协警岗位1）</t>
  </si>
  <si>
    <t>笔试最低合格线为：28；体能测试最低合格线为29.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</si>
</sst>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s>
  <fonts count="9">
    <font>
      <sz val="12"/>
      <name val="宋体"/>
      <family val="0"/>
    </font>
    <font>
      <sz val="9"/>
      <name val="宋体"/>
      <family val="0"/>
    </font>
    <font>
      <sz val="18"/>
      <name val="宋体"/>
      <family val="0"/>
    </font>
    <font>
      <b/>
      <sz val="11"/>
      <color indexed="8"/>
      <name val="宋体"/>
      <family val="0"/>
    </font>
    <font>
      <sz val="11"/>
      <color indexed="8"/>
      <name val="Times New Roman"/>
      <family val="1"/>
    </font>
    <font>
      <sz val="22"/>
      <name val="宋体"/>
      <family val="0"/>
    </font>
    <font>
      <sz val="11"/>
      <name val="宋体"/>
      <family val="0"/>
    </font>
    <font>
      <sz val="11"/>
      <color indexed="8"/>
      <name val="宋体"/>
      <family val="0"/>
    </font>
    <font>
      <sz val="16"/>
      <name val="宋体"/>
      <family val="0"/>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184" fontId="0" fillId="0" borderId="1" xfId="0" applyNumberFormat="1" applyBorder="1" applyAlignment="1">
      <alignment horizontal="center" vertical="center" wrapText="1"/>
    </xf>
    <xf numFmtId="184" fontId="0" fillId="0" borderId="0" xfId="0" applyNumberFormat="1" applyAlignment="1">
      <alignment horizontal="center" vertical="center" wrapText="1"/>
    </xf>
    <xf numFmtId="49" fontId="4" fillId="2"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49" fontId="7"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xf>
    <xf numFmtId="0" fontId="0" fillId="2" borderId="0" xfId="0" applyFill="1" applyAlignment="1">
      <alignment/>
    </xf>
    <xf numFmtId="0" fontId="6"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vertical="center"/>
    </xf>
    <xf numFmtId="49" fontId="7" fillId="2"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184" fontId="6" fillId="0" borderId="1" xfId="0" applyNumberFormat="1" applyFont="1" applyBorder="1" applyAlignment="1">
      <alignment horizontal="center" vertical="center" wrapText="1"/>
    </xf>
    <xf numFmtId="185" fontId="0" fillId="0" borderId="1" xfId="0" applyNumberForma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wrapText="1"/>
    </xf>
    <xf numFmtId="0" fontId="8"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84" fontId="0" fillId="0" borderId="6" xfId="0" applyNumberFormat="1" applyBorder="1" applyAlignment="1">
      <alignment horizontal="center" vertical="center" wrapText="1"/>
    </xf>
    <xf numFmtId="184" fontId="0" fillId="0" borderId="7"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6"/>
  <sheetViews>
    <sheetView tabSelected="1" workbookViewId="0" topLeftCell="A1">
      <selection activeCell="T15" sqref="T15"/>
    </sheetView>
  </sheetViews>
  <sheetFormatPr defaultColWidth="9.00390625" defaultRowHeight="14.25"/>
  <cols>
    <col min="1" max="1" width="6.50390625" style="1" customWidth="1"/>
    <col min="2" max="2" width="7.625" style="1" customWidth="1"/>
    <col min="3" max="3" width="17.50390625" style="1" hidden="1" customWidth="1"/>
    <col min="4" max="4" width="7.00390625" style="1" hidden="1" customWidth="1"/>
    <col min="5" max="5" width="9.875" style="1" customWidth="1"/>
    <col min="6" max="6" width="4.50390625" style="1" customWidth="1"/>
    <col min="7" max="7" width="8.75390625" style="1" customWidth="1"/>
    <col min="8" max="10" width="5.25390625" style="1" hidden="1" customWidth="1"/>
    <col min="11" max="13" width="7.50390625" style="1" hidden="1" customWidth="1"/>
    <col min="14" max="17" width="9.00390625" style="1" customWidth="1"/>
    <col min="18" max="18" width="9.00390625" style="12" customWidth="1"/>
    <col min="19" max="19" width="6.375" style="1" customWidth="1"/>
    <col min="20" max="20" width="5.50390625" style="1" customWidth="1"/>
    <col min="21" max="16384" width="9.00390625" style="1" customWidth="1"/>
  </cols>
  <sheetData>
    <row r="1" spans="1:20" ht="59.25" customHeight="1">
      <c r="A1" s="30" t="s">
        <v>311</v>
      </c>
      <c r="B1" s="30"/>
      <c r="C1" s="30"/>
      <c r="D1" s="30"/>
      <c r="E1" s="30"/>
      <c r="F1" s="30"/>
      <c r="G1" s="30"/>
      <c r="H1" s="30"/>
      <c r="I1" s="30"/>
      <c r="J1" s="30"/>
      <c r="K1" s="30"/>
      <c r="L1" s="30"/>
      <c r="M1" s="30"/>
      <c r="N1" s="30"/>
      <c r="O1" s="30"/>
      <c r="P1" s="30"/>
      <c r="Q1" s="30"/>
      <c r="R1" s="30"/>
      <c r="S1" s="30"/>
      <c r="T1" s="30"/>
    </row>
    <row r="2" spans="1:20" ht="33" customHeight="1">
      <c r="A2" s="39" t="s">
        <v>0</v>
      </c>
      <c r="B2" s="39" t="s">
        <v>1</v>
      </c>
      <c r="C2" s="39" t="s">
        <v>2</v>
      </c>
      <c r="D2" s="39" t="s">
        <v>3</v>
      </c>
      <c r="E2" s="39" t="s">
        <v>4</v>
      </c>
      <c r="F2" s="39" t="s">
        <v>5</v>
      </c>
      <c r="G2" s="39" t="s">
        <v>6</v>
      </c>
      <c r="H2" s="31" t="s">
        <v>253</v>
      </c>
      <c r="I2" s="31"/>
      <c r="J2" s="31"/>
      <c r="K2" s="31" t="s">
        <v>254</v>
      </c>
      <c r="L2" s="31"/>
      <c r="M2" s="31"/>
      <c r="N2" s="33" t="s">
        <v>252</v>
      </c>
      <c r="O2" s="34"/>
      <c r="P2" s="33" t="s">
        <v>244</v>
      </c>
      <c r="Q2" s="34"/>
      <c r="R2" s="35" t="s">
        <v>255</v>
      </c>
      <c r="S2" s="37" t="s">
        <v>243</v>
      </c>
      <c r="T2" s="37" t="s">
        <v>308</v>
      </c>
    </row>
    <row r="3" spans="1:20" ht="51.75" customHeight="1">
      <c r="A3" s="40"/>
      <c r="B3" s="40"/>
      <c r="C3" s="40"/>
      <c r="D3" s="40"/>
      <c r="E3" s="40"/>
      <c r="F3" s="40"/>
      <c r="G3" s="40"/>
      <c r="H3" s="2" t="s">
        <v>228</v>
      </c>
      <c r="I3" s="2" t="s">
        <v>229</v>
      </c>
      <c r="J3" s="2" t="s">
        <v>230</v>
      </c>
      <c r="K3" s="2" t="s">
        <v>234</v>
      </c>
      <c r="L3" s="2" t="s">
        <v>235</v>
      </c>
      <c r="M3" s="2" t="s">
        <v>236</v>
      </c>
      <c r="N3" s="4" t="s">
        <v>252</v>
      </c>
      <c r="O3" s="4" t="s">
        <v>248</v>
      </c>
      <c r="P3" s="4" t="s">
        <v>244</v>
      </c>
      <c r="Q3" s="4" t="s">
        <v>247</v>
      </c>
      <c r="R3" s="36"/>
      <c r="S3" s="38"/>
      <c r="T3" s="38"/>
    </row>
    <row r="4" spans="1:20" ht="18" customHeight="1">
      <c r="A4" s="3" t="s">
        <v>81</v>
      </c>
      <c r="B4" s="2" t="s">
        <v>82</v>
      </c>
      <c r="C4" s="3" t="s">
        <v>83</v>
      </c>
      <c r="D4" s="3" t="s">
        <v>84</v>
      </c>
      <c r="E4" s="2" t="s">
        <v>7</v>
      </c>
      <c r="F4" s="2" t="s">
        <v>8</v>
      </c>
      <c r="G4" s="2" t="s">
        <v>80</v>
      </c>
      <c r="H4" s="2">
        <v>94.6</v>
      </c>
      <c r="I4" s="2">
        <v>91</v>
      </c>
      <c r="J4" s="2">
        <v>100</v>
      </c>
      <c r="K4" s="2">
        <f aca="true" t="shared" si="0" ref="K4:K25">H4*0.6</f>
        <v>56.76</v>
      </c>
      <c r="L4" s="2">
        <f aca="true" t="shared" si="1" ref="L4:L25">I4*0.2</f>
        <v>18.2</v>
      </c>
      <c r="M4" s="2">
        <f aca="true" t="shared" si="2" ref="M4:M25">J4*0.2</f>
        <v>20</v>
      </c>
      <c r="N4" s="29">
        <f aca="true" t="shared" si="3" ref="N4:N25">K4+L4+M4</f>
        <v>94.96</v>
      </c>
      <c r="O4" s="29">
        <f aca="true" t="shared" si="4" ref="O4:O25">N4*0.5</f>
        <v>47.48</v>
      </c>
      <c r="P4" s="29">
        <v>56.4</v>
      </c>
      <c r="Q4" s="29">
        <f aca="true" t="shared" si="5" ref="Q4:Q25">P4*0.2</f>
        <v>11.280000000000001</v>
      </c>
      <c r="R4" s="29">
        <f aca="true" t="shared" si="6" ref="R4:R25">O4+Q4</f>
        <v>58.76</v>
      </c>
      <c r="S4" s="26">
        <v>1</v>
      </c>
      <c r="T4" s="2" t="s">
        <v>309</v>
      </c>
    </row>
    <row r="5" spans="1:20" ht="18" customHeight="1">
      <c r="A5" s="3" t="s">
        <v>14</v>
      </c>
      <c r="B5" s="2" t="s">
        <v>15</v>
      </c>
      <c r="C5" s="3" t="s">
        <v>16</v>
      </c>
      <c r="D5" s="3" t="s">
        <v>17</v>
      </c>
      <c r="E5" s="2" t="s">
        <v>7</v>
      </c>
      <c r="F5" s="2" t="s">
        <v>8</v>
      </c>
      <c r="G5" s="2" t="s">
        <v>9</v>
      </c>
      <c r="H5" s="2">
        <v>100</v>
      </c>
      <c r="I5" s="2">
        <v>91</v>
      </c>
      <c r="J5" s="2">
        <v>100</v>
      </c>
      <c r="K5" s="2">
        <f t="shared" si="0"/>
        <v>60</v>
      </c>
      <c r="L5" s="2">
        <f t="shared" si="1"/>
        <v>18.2</v>
      </c>
      <c r="M5" s="2">
        <f t="shared" si="2"/>
        <v>20</v>
      </c>
      <c r="N5" s="29">
        <f t="shared" si="3"/>
        <v>98.2</v>
      </c>
      <c r="O5" s="29">
        <f t="shared" si="4"/>
        <v>49.1</v>
      </c>
      <c r="P5" s="29">
        <v>46.52</v>
      </c>
      <c r="Q5" s="29">
        <f t="shared" si="5"/>
        <v>9.304</v>
      </c>
      <c r="R5" s="29">
        <f t="shared" si="6"/>
        <v>58.404</v>
      </c>
      <c r="S5" s="26">
        <v>2</v>
      </c>
      <c r="T5" s="2" t="s">
        <v>309</v>
      </c>
    </row>
    <row r="6" spans="1:20" ht="18" customHeight="1">
      <c r="A6" s="3" t="s">
        <v>93</v>
      </c>
      <c r="B6" s="2" t="s">
        <v>94</v>
      </c>
      <c r="C6" s="3" t="s">
        <v>95</v>
      </c>
      <c r="D6" s="3" t="s">
        <v>96</v>
      </c>
      <c r="E6" s="2" t="s">
        <v>7</v>
      </c>
      <c r="F6" s="2" t="s">
        <v>8</v>
      </c>
      <c r="G6" s="2" t="s">
        <v>97</v>
      </c>
      <c r="H6" s="2">
        <v>100</v>
      </c>
      <c r="I6" s="2">
        <v>81</v>
      </c>
      <c r="J6" s="2">
        <v>100</v>
      </c>
      <c r="K6" s="2">
        <f t="shared" si="0"/>
        <v>60</v>
      </c>
      <c r="L6" s="2">
        <f t="shared" si="1"/>
        <v>16.2</v>
      </c>
      <c r="M6" s="2">
        <f t="shared" si="2"/>
        <v>20</v>
      </c>
      <c r="N6" s="29">
        <f t="shared" si="3"/>
        <v>96.2</v>
      </c>
      <c r="O6" s="29">
        <f t="shared" si="4"/>
        <v>48.1</v>
      </c>
      <c r="P6" s="29">
        <v>48.09</v>
      </c>
      <c r="Q6" s="29">
        <f>P6*0.2</f>
        <v>9.618000000000002</v>
      </c>
      <c r="R6" s="29">
        <f t="shared" si="6"/>
        <v>57.718</v>
      </c>
      <c r="S6" s="26">
        <v>3</v>
      </c>
      <c r="T6" s="2" t="s">
        <v>309</v>
      </c>
    </row>
    <row r="7" spans="1:20" ht="18" customHeight="1">
      <c r="A7" s="3" t="s">
        <v>68</v>
      </c>
      <c r="B7" s="2" t="s">
        <v>69</v>
      </c>
      <c r="C7" s="3" t="s">
        <v>70</v>
      </c>
      <c r="D7" s="3" t="s">
        <v>71</v>
      </c>
      <c r="E7" s="2" t="s">
        <v>7</v>
      </c>
      <c r="F7" s="2" t="s">
        <v>8</v>
      </c>
      <c r="G7" s="2" t="s">
        <v>9</v>
      </c>
      <c r="H7" s="2">
        <v>98</v>
      </c>
      <c r="I7" s="2">
        <v>86</v>
      </c>
      <c r="J7" s="2">
        <v>100</v>
      </c>
      <c r="K7" s="2">
        <f t="shared" si="0"/>
        <v>58.8</v>
      </c>
      <c r="L7" s="2">
        <f t="shared" si="1"/>
        <v>17.2</v>
      </c>
      <c r="M7" s="2">
        <f t="shared" si="2"/>
        <v>20</v>
      </c>
      <c r="N7" s="29">
        <f t="shared" si="3"/>
        <v>96</v>
      </c>
      <c r="O7" s="29">
        <f t="shared" si="4"/>
        <v>48</v>
      </c>
      <c r="P7" s="29">
        <v>48.58</v>
      </c>
      <c r="Q7" s="29">
        <f t="shared" si="5"/>
        <v>9.716000000000001</v>
      </c>
      <c r="R7" s="29">
        <f t="shared" si="6"/>
        <v>57.716</v>
      </c>
      <c r="S7" s="26">
        <v>3</v>
      </c>
      <c r="T7" s="2" t="s">
        <v>309</v>
      </c>
    </row>
    <row r="8" spans="1:20" ht="18" customHeight="1">
      <c r="A8" s="3" t="s">
        <v>64</v>
      </c>
      <c r="B8" s="2" t="s">
        <v>65</v>
      </c>
      <c r="C8" s="3" t="s">
        <v>66</v>
      </c>
      <c r="D8" s="3" t="s">
        <v>67</v>
      </c>
      <c r="E8" s="2" t="s">
        <v>7</v>
      </c>
      <c r="F8" s="2" t="s">
        <v>8</v>
      </c>
      <c r="G8" s="2" t="s">
        <v>9</v>
      </c>
      <c r="H8" s="2">
        <v>100</v>
      </c>
      <c r="I8" s="2">
        <v>84</v>
      </c>
      <c r="J8" s="2">
        <v>100</v>
      </c>
      <c r="K8" s="2">
        <f t="shared" si="0"/>
        <v>60</v>
      </c>
      <c r="L8" s="2">
        <f t="shared" si="1"/>
        <v>16.8</v>
      </c>
      <c r="M8" s="2">
        <f t="shared" si="2"/>
        <v>20</v>
      </c>
      <c r="N8" s="29">
        <f t="shared" si="3"/>
        <v>96.8</v>
      </c>
      <c r="O8" s="29">
        <f t="shared" si="4"/>
        <v>48.4</v>
      </c>
      <c r="P8" s="29">
        <v>39.15</v>
      </c>
      <c r="Q8" s="29">
        <f t="shared" si="5"/>
        <v>7.83</v>
      </c>
      <c r="R8" s="29">
        <f t="shared" si="6"/>
        <v>56.23</v>
      </c>
      <c r="S8" s="26">
        <v>5</v>
      </c>
      <c r="T8" s="2" t="s">
        <v>309</v>
      </c>
    </row>
    <row r="9" spans="1:20" ht="18" customHeight="1">
      <c r="A9" s="3" t="s">
        <v>50</v>
      </c>
      <c r="B9" s="2" t="s">
        <v>51</v>
      </c>
      <c r="C9" s="3" t="s">
        <v>52</v>
      </c>
      <c r="D9" s="3" t="s">
        <v>53</v>
      </c>
      <c r="E9" s="2" t="s">
        <v>7</v>
      </c>
      <c r="F9" s="2" t="s">
        <v>8</v>
      </c>
      <c r="G9" s="2" t="s">
        <v>9</v>
      </c>
      <c r="H9" s="2">
        <v>100</v>
      </c>
      <c r="I9" s="2">
        <v>90</v>
      </c>
      <c r="J9" s="2">
        <v>100</v>
      </c>
      <c r="K9" s="2">
        <f t="shared" si="0"/>
        <v>60</v>
      </c>
      <c r="L9" s="2">
        <f t="shared" si="1"/>
        <v>18</v>
      </c>
      <c r="M9" s="2">
        <f t="shared" si="2"/>
        <v>20</v>
      </c>
      <c r="N9" s="29">
        <f t="shared" si="3"/>
        <v>98</v>
      </c>
      <c r="O9" s="29">
        <f t="shared" si="4"/>
        <v>49</v>
      </c>
      <c r="P9" s="29">
        <v>35.46</v>
      </c>
      <c r="Q9" s="29">
        <f t="shared" si="5"/>
        <v>7.0920000000000005</v>
      </c>
      <c r="R9" s="29">
        <f t="shared" si="6"/>
        <v>56.092</v>
      </c>
      <c r="S9" s="26">
        <v>6</v>
      </c>
      <c r="T9" s="2" t="s">
        <v>309</v>
      </c>
    </row>
    <row r="10" spans="1:20" ht="18" customHeight="1">
      <c r="A10" s="3" t="s">
        <v>33</v>
      </c>
      <c r="B10" s="2" t="s">
        <v>38</v>
      </c>
      <c r="C10" s="3" t="s">
        <v>39</v>
      </c>
      <c r="D10" s="3" t="s">
        <v>40</v>
      </c>
      <c r="E10" s="2" t="s">
        <v>7</v>
      </c>
      <c r="F10" s="2" t="s">
        <v>8</v>
      </c>
      <c r="G10" s="2" t="s">
        <v>9</v>
      </c>
      <c r="H10" s="2">
        <v>100</v>
      </c>
      <c r="I10" s="2">
        <v>57</v>
      </c>
      <c r="J10" s="2">
        <v>90</v>
      </c>
      <c r="K10" s="2">
        <f t="shared" si="0"/>
        <v>60</v>
      </c>
      <c r="L10" s="2">
        <f t="shared" si="1"/>
        <v>11.4</v>
      </c>
      <c r="M10" s="2">
        <f t="shared" si="2"/>
        <v>18</v>
      </c>
      <c r="N10" s="29">
        <f t="shared" si="3"/>
        <v>89.4</v>
      </c>
      <c r="O10" s="29">
        <f t="shared" si="4"/>
        <v>44.7</v>
      </c>
      <c r="P10" s="29">
        <v>42.19</v>
      </c>
      <c r="Q10" s="29">
        <f t="shared" si="5"/>
        <v>8.438</v>
      </c>
      <c r="R10" s="29">
        <f t="shared" si="6"/>
        <v>53.138000000000005</v>
      </c>
      <c r="S10" s="26">
        <v>7</v>
      </c>
      <c r="T10" s="2" t="s">
        <v>309</v>
      </c>
    </row>
    <row r="11" spans="1:20" ht="18" customHeight="1">
      <c r="A11" s="3" t="s">
        <v>45</v>
      </c>
      <c r="B11" s="2" t="s">
        <v>46</v>
      </c>
      <c r="C11" s="3" t="s">
        <v>47</v>
      </c>
      <c r="D11" s="3" t="s">
        <v>48</v>
      </c>
      <c r="E11" s="2" t="s">
        <v>7</v>
      </c>
      <c r="F11" s="2" t="s">
        <v>8</v>
      </c>
      <c r="G11" s="2" t="s">
        <v>49</v>
      </c>
      <c r="H11" s="2">
        <v>100</v>
      </c>
      <c r="I11" s="2">
        <v>70</v>
      </c>
      <c r="J11" s="2">
        <v>60</v>
      </c>
      <c r="K11" s="2">
        <f t="shared" si="0"/>
        <v>60</v>
      </c>
      <c r="L11" s="2">
        <f t="shared" si="1"/>
        <v>14</v>
      </c>
      <c r="M11" s="2">
        <f t="shared" si="2"/>
        <v>12</v>
      </c>
      <c r="N11" s="29">
        <f t="shared" si="3"/>
        <v>86</v>
      </c>
      <c r="O11" s="29">
        <f t="shared" si="4"/>
        <v>43</v>
      </c>
      <c r="P11" s="29">
        <v>47.41</v>
      </c>
      <c r="Q11" s="29">
        <f t="shared" si="5"/>
        <v>9.482</v>
      </c>
      <c r="R11" s="29">
        <f t="shared" si="6"/>
        <v>52.482</v>
      </c>
      <c r="S11" s="26">
        <v>8</v>
      </c>
      <c r="T11" s="2" t="s">
        <v>309</v>
      </c>
    </row>
    <row r="12" spans="1:20" ht="18" customHeight="1">
      <c r="A12" s="3" t="s">
        <v>54</v>
      </c>
      <c r="B12" s="2" t="s">
        <v>55</v>
      </c>
      <c r="C12" s="3" t="s">
        <v>304</v>
      </c>
      <c r="D12" s="3" t="s">
        <v>56</v>
      </c>
      <c r="E12" s="2" t="s">
        <v>7</v>
      </c>
      <c r="F12" s="2" t="s">
        <v>8</v>
      </c>
      <c r="G12" s="2" t="s">
        <v>9</v>
      </c>
      <c r="H12" s="2">
        <v>90.3</v>
      </c>
      <c r="I12" s="2">
        <v>61</v>
      </c>
      <c r="J12" s="2">
        <v>70</v>
      </c>
      <c r="K12" s="2">
        <f t="shared" si="0"/>
        <v>54.18</v>
      </c>
      <c r="L12" s="2">
        <f t="shared" si="1"/>
        <v>12.200000000000001</v>
      </c>
      <c r="M12" s="2">
        <f t="shared" si="2"/>
        <v>14</v>
      </c>
      <c r="N12" s="29">
        <f t="shared" si="3"/>
        <v>80.38</v>
      </c>
      <c r="O12" s="29">
        <f t="shared" si="4"/>
        <v>40.19</v>
      </c>
      <c r="P12" s="29">
        <v>51.56</v>
      </c>
      <c r="Q12" s="29">
        <f t="shared" si="5"/>
        <v>10.312000000000001</v>
      </c>
      <c r="R12" s="29">
        <f t="shared" si="6"/>
        <v>50.501999999999995</v>
      </c>
      <c r="S12" s="26">
        <v>9</v>
      </c>
      <c r="T12" s="2" t="s">
        <v>309</v>
      </c>
    </row>
    <row r="13" spans="1:20" ht="18" customHeight="1">
      <c r="A13" s="3" t="s">
        <v>76</v>
      </c>
      <c r="B13" s="2" t="s">
        <v>77</v>
      </c>
      <c r="C13" s="3" t="s">
        <v>78</v>
      </c>
      <c r="D13" s="3" t="s">
        <v>79</v>
      </c>
      <c r="E13" s="2" t="s">
        <v>7</v>
      </c>
      <c r="F13" s="2" t="s">
        <v>8</v>
      </c>
      <c r="G13" s="2" t="s">
        <v>80</v>
      </c>
      <c r="H13" s="2">
        <v>100</v>
      </c>
      <c r="I13" s="2">
        <v>43</v>
      </c>
      <c r="J13" s="2">
        <v>70</v>
      </c>
      <c r="K13" s="2">
        <f t="shared" si="0"/>
        <v>60</v>
      </c>
      <c r="L13" s="2">
        <f t="shared" si="1"/>
        <v>8.6</v>
      </c>
      <c r="M13" s="2">
        <f t="shared" si="2"/>
        <v>14</v>
      </c>
      <c r="N13" s="29">
        <f t="shared" si="3"/>
        <v>82.6</v>
      </c>
      <c r="O13" s="29">
        <f t="shared" si="4"/>
        <v>41.3</v>
      </c>
      <c r="P13" s="29">
        <v>44.84</v>
      </c>
      <c r="Q13" s="29">
        <f t="shared" si="5"/>
        <v>8.968000000000002</v>
      </c>
      <c r="R13" s="29">
        <f t="shared" si="6"/>
        <v>50.268</v>
      </c>
      <c r="S13" s="26">
        <v>10</v>
      </c>
      <c r="T13" s="2" t="s">
        <v>309</v>
      </c>
    </row>
    <row r="14" spans="1:20" ht="18" customHeight="1">
      <c r="A14" s="3" t="s">
        <v>10</v>
      </c>
      <c r="B14" s="2" t="s">
        <v>11</v>
      </c>
      <c r="C14" s="3" t="s">
        <v>12</v>
      </c>
      <c r="D14" s="3" t="s">
        <v>13</v>
      </c>
      <c r="E14" s="2" t="s">
        <v>7</v>
      </c>
      <c r="F14" s="2" t="s">
        <v>8</v>
      </c>
      <c r="G14" s="2" t="s">
        <v>9</v>
      </c>
      <c r="H14" s="2">
        <v>100</v>
      </c>
      <c r="I14" s="2">
        <v>83</v>
      </c>
      <c r="J14" s="2">
        <v>20</v>
      </c>
      <c r="K14" s="2">
        <f t="shared" si="0"/>
        <v>60</v>
      </c>
      <c r="L14" s="2">
        <f t="shared" si="1"/>
        <v>16.6</v>
      </c>
      <c r="M14" s="2">
        <f t="shared" si="2"/>
        <v>4</v>
      </c>
      <c r="N14" s="29">
        <f t="shared" si="3"/>
        <v>80.6</v>
      </c>
      <c r="O14" s="29">
        <f t="shared" si="4"/>
        <v>40.3</v>
      </c>
      <c r="P14" s="29">
        <v>45.64</v>
      </c>
      <c r="Q14" s="29">
        <f t="shared" si="5"/>
        <v>9.128</v>
      </c>
      <c r="R14" s="29">
        <f t="shared" si="6"/>
        <v>49.428</v>
      </c>
      <c r="S14" s="26">
        <v>11</v>
      </c>
      <c r="T14" s="2" t="s">
        <v>309</v>
      </c>
    </row>
    <row r="15" spans="1:20" ht="18" customHeight="1">
      <c r="A15" s="3" t="s">
        <v>18</v>
      </c>
      <c r="B15" s="2" t="s">
        <v>19</v>
      </c>
      <c r="C15" s="3" t="s">
        <v>20</v>
      </c>
      <c r="D15" s="3" t="s">
        <v>21</v>
      </c>
      <c r="E15" s="2" t="s">
        <v>7</v>
      </c>
      <c r="F15" s="2" t="s">
        <v>8</v>
      </c>
      <c r="G15" s="2" t="s">
        <v>9</v>
      </c>
      <c r="H15" s="2">
        <v>96.6</v>
      </c>
      <c r="I15" s="2">
        <v>46</v>
      </c>
      <c r="J15" s="2">
        <v>40</v>
      </c>
      <c r="K15" s="2">
        <f t="shared" si="0"/>
        <v>57.959999999999994</v>
      </c>
      <c r="L15" s="2">
        <f t="shared" si="1"/>
        <v>9.200000000000001</v>
      </c>
      <c r="M15" s="2">
        <f t="shared" si="2"/>
        <v>8</v>
      </c>
      <c r="N15" s="29">
        <f t="shared" si="3"/>
        <v>75.16</v>
      </c>
      <c r="O15" s="29">
        <f t="shared" si="4"/>
        <v>37.58</v>
      </c>
      <c r="P15" s="29">
        <v>55.02</v>
      </c>
      <c r="Q15" s="29">
        <f t="shared" si="5"/>
        <v>11.004000000000001</v>
      </c>
      <c r="R15" s="29">
        <f t="shared" si="6"/>
        <v>48.584</v>
      </c>
      <c r="S15" s="26">
        <v>12</v>
      </c>
      <c r="T15" s="2" t="s">
        <v>309</v>
      </c>
    </row>
    <row r="16" spans="1:20" ht="18" customHeight="1">
      <c r="A16" s="3" t="s">
        <v>85</v>
      </c>
      <c r="B16" s="2" t="s">
        <v>86</v>
      </c>
      <c r="C16" s="3" t="s">
        <v>87</v>
      </c>
      <c r="D16" s="3" t="s">
        <v>88</v>
      </c>
      <c r="E16" s="2" t="s">
        <v>7</v>
      </c>
      <c r="F16" s="2" t="s">
        <v>8</v>
      </c>
      <c r="G16" s="2" t="s">
        <v>80</v>
      </c>
      <c r="H16" s="2">
        <v>100</v>
      </c>
      <c r="I16" s="2">
        <v>82</v>
      </c>
      <c r="J16" s="2">
        <v>10</v>
      </c>
      <c r="K16" s="2">
        <f t="shared" si="0"/>
        <v>60</v>
      </c>
      <c r="L16" s="2">
        <f t="shared" si="1"/>
        <v>16.400000000000002</v>
      </c>
      <c r="M16" s="2">
        <f t="shared" si="2"/>
        <v>2</v>
      </c>
      <c r="N16" s="29">
        <f t="shared" si="3"/>
        <v>78.4</v>
      </c>
      <c r="O16" s="29">
        <f t="shared" si="4"/>
        <v>39.2</v>
      </c>
      <c r="P16" s="29">
        <v>46.16</v>
      </c>
      <c r="Q16" s="29">
        <f t="shared" si="5"/>
        <v>9.232</v>
      </c>
      <c r="R16" s="29">
        <f t="shared" si="6"/>
        <v>48.432</v>
      </c>
      <c r="S16" s="26">
        <v>13</v>
      </c>
      <c r="T16" s="2" t="s">
        <v>309</v>
      </c>
    </row>
    <row r="17" spans="1:20" ht="18" customHeight="1">
      <c r="A17" s="3" t="s">
        <v>30</v>
      </c>
      <c r="B17" s="2" t="s">
        <v>31</v>
      </c>
      <c r="C17" s="3" t="s">
        <v>32</v>
      </c>
      <c r="D17" s="3" t="s">
        <v>33</v>
      </c>
      <c r="E17" s="2" t="s">
        <v>7</v>
      </c>
      <c r="F17" s="2" t="s">
        <v>8</v>
      </c>
      <c r="G17" s="2" t="s">
        <v>9</v>
      </c>
      <c r="H17" s="2">
        <v>100</v>
      </c>
      <c r="I17" s="2">
        <v>65</v>
      </c>
      <c r="J17" s="2">
        <v>60</v>
      </c>
      <c r="K17" s="2">
        <f t="shared" si="0"/>
        <v>60</v>
      </c>
      <c r="L17" s="2">
        <f t="shared" si="1"/>
        <v>13</v>
      </c>
      <c r="M17" s="2">
        <f t="shared" si="2"/>
        <v>12</v>
      </c>
      <c r="N17" s="29">
        <f t="shared" si="3"/>
        <v>85</v>
      </c>
      <c r="O17" s="29">
        <f t="shared" si="4"/>
        <v>42.5</v>
      </c>
      <c r="P17" s="29">
        <v>29.17</v>
      </c>
      <c r="Q17" s="29">
        <f t="shared" si="5"/>
        <v>5.8340000000000005</v>
      </c>
      <c r="R17" s="29">
        <f t="shared" si="6"/>
        <v>48.334</v>
      </c>
      <c r="S17" s="26">
        <v>14</v>
      </c>
      <c r="T17" s="2" t="s">
        <v>309</v>
      </c>
    </row>
    <row r="18" spans="1:20" ht="18" customHeight="1">
      <c r="A18" s="3" t="s">
        <v>41</v>
      </c>
      <c r="B18" s="2" t="s">
        <v>42</v>
      </c>
      <c r="C18" s="3" t="s">
        <v>43</v>
      </c>
      <c r="D18" s="3" t="s">
        <v>44</v>
      </c>
      <c r="E18" s="2" t="s">
        <v>7</v>
      </c>
      <c r="F18" s="2" t="s">
        <v>8</v>
      </c>
      <c r="G18" s="2" t="s">
        <v>9</v>
      </c>
      <c r="H18" s="2">
        <v>100</v>
      </c>
      <c r="I18" s="2">
        <v>61</v>
      </c>
      <c r="J18" s="2">
        <v>30</v>
      </c>
      <c r="K18" s="2">
        <f t="shared" si="0"/>
        <v>60</v>
      </c>
      <c r="L18" s="2">
        <f t="shared" si="1"/>
        <v>12.200000000000001</v>
      </c>
      <c r="M18" s="2">
        <f t="shared" si="2"/>
        <v>6</v>
      </c>
      <c r="N18" s="29">
        <f t="shared" si="3"/>
        <v>78.2</v>
      </c>
      <c r="O18" s="29">
        <f t="shared" si="4"/>
        <v>39.1</v>
      </c>
      <c r="P18" s="29">
        <v>40.94</v>
      </c>
      <c r="Q18" s="29">
        <f t="shared" si="5"/>
        <v>8.188</v>
      </c>
      <c r="R18" s="29">
        <f t="shared" si="6"/>
        <v>47.288000000000004</v>
      </c>
      <c r="S18" s="26">
        <v>15</v>
      </c>
      <c r="T18" s="2" t="s">
        <v>309</v>
      </c>
    </row>
    <row r="19" spans="1:20" ht="18" customHeight="1">
      <c r="A19" s="3" t="s">
        <v>26</v>
      </c>
      <c r="B19" s="2" t="s">
        <v>27</v>
      </c>
      <c r="C19" s="3" t="s">
        <v>28</v>
      </c>
      <c r="D19" s="3" t="s">
        <v>29</v>
      </c>
      <c r="E19" s="2" t="s">
        <v>7</v>
      </c>
      <c r="F19" s="2" t="s">
        <v>8</v>
      </c>
      <c r="G19" s="2" t="s">
        <v>9</v>
      </c>
      <c r="H19" s="2">
        <v>92.3</v>
      </c>
      <c r="I19" s="2">
        <v>70</v>
      </c>
      <c r="J19" s="2">
        <v>10</v>
      </c>
      <c r="K19" s="2">
        <f t="shared" si="0"/>
        <v>55.379999999999995</v>
      </c>
      <c r="L19" s="2">
        <f t="shared" si="1"/>
        <v>14</v>
      </c>
      <c r="M19" s="2">
        <f t="shared" si="2"/>
        <v>2</v>
      </c>
      <c r="N19" s="29">
        <f t="shared" si="3"/>
        <v>71.38</v>
      </c>
      <c r="O19" s="29">
        <f t="shared" si="4"/>
        <v>35.69</v>
      </c>
      <c r="P19" s="29">
        <v>57.04</v>
      </c>
      <c r="Q19" s="29">
        <f t="shared" si="5"/>
        <v>11.408000000000001</v>
      </c>
      <c r="R19" s="29">
        <f t="shared" si="6"/>
        <v>47.098</v>
      </c>
      <c r="S19" s="26">
        <v>16</v>
      </c>
      <c r="T19" s="2" t="s">
        <v>309</v>
      </c>
    </row>
    <row r="20" spans="1:20" ht="18" customHeight="1">
      <c r="A20" s="3" t="s">
        <v>72</v>
      </c>
      <c r="B20" s="2" t="s">
        <v>73</v>
      </c>
      <c r="C20" s="3" t="s">
        <v>74</v>
      </c>
      <c r="D20" s="3" t="s">
        <v>75</v>
      </c>
      <c r="E20" s="2" t="s">
        <v>7</v>
      </c>
      <c r="F20" s="2" t="s">
        <v>8</v>
      </c>
      <c r="G20" s="2" t="s">
        <v>9</v>
      </c>
      <c r="H20" s="2">
        <v>94.5</v>
      </c>
      <c r="I20" s="2">
        <v>63</v>
      </c>
      <c r="J20" s="2">
        <v>0</v>
      </c>
      <c r="K20" s="2">
        <f t="shared" si="0"/>
        <v>56.699999999999996</v>
      </c>
      <c r="L20" s="2">
        <f t="shared" si="1"/>
        <v>12.600000000000001</v>
      </c>
      <c r="M20" s="2">
        <f t="shared" si="2"/>
        <v>0</v>
      </c>
      <c r="N20" s="29">
        <f t="shared" si="3"/>
        <v>69.3</v>
      </c>
      <c r="O20" s="29">
        <f t="shared" si="4"/>
        <v>34.65</v>
      </c>
      <c r="P20" s="29">
        <v>57.31</v>
      </c>
      <c r="Q20" s="29">
        <f t="shared" si="5"/>
        <v>11.462000000000002</v>
      </c>
      <c r="R20" s="29">
        <f t="shared" si="6"/>
        <v>46.112</v>
      </c>
      <c r="S20" s="26">
        <v>17</v>
      </c>
      <c r="T20" s="2" t="s">
        <v>309</v>
      </c>
    </row>
    <row r="21" spans="1:20" ht="18" customHeight="1">
      <c r="A21" s="3" t="s">
        <v>246</v>
      </c>
      <c r="B21" s="2" t="s">
        <v>61</v>
      </c>
      <c r="C21" s="3" t="s">
        <v>62</v>
      </c>
      <c r="D21" s="3" t="s">
        <v>63</v>
      </c>
      <c r="E21" s="2" t="s">
        <v>7</v>
      </c>
      <c r="F21" s="2" t="s">
        <v>8</v>
      </c>
      <c r="G21" s="2" t="s">
        <v>9</v>
      </c>
      <c r="H21" s="2">
        <v>92</v>
      </c>
      <c r="I21" s="2">
        <v>76</v>
      </c>
      <c r="J21" s="2">
        <v>0</v>
      </c>
      <c r="K21" s="2">
        <f t="shared" si="0"/>
        <v>55.199999999999996</v>
      </c>
      <c r="L21" s="2">
        <f t="shared" si="1"/>
        <v>15.200000000000001</v>
      </c>
      <c r="M21" s="2">
        <f t="shared" si="2"/>
        <v>0</v>
      </c>
      <c r="N21" s="29">
        <f t="shared" si="3"/>
        <v>70.39999999999999</v>
      </c>
      <c r="O21" s="29">
        <f t="shared" si="4"/>
        <v>35.199999999999996</v>
      </c>
      <c r="P21" s="29">
        <v>51.91</v>
      </c>
      <c r="Q21" s="29">
        <f t="shared" si="5"/>
        <v>10.382</v>
      </c>
      <c r="R21" s="29">
        <f t="shared" si="6"/>
        <v>45.581999999999994</v>
      </c>
      <c r="S21" s="26">
        <v>18</v>
      </c>
      <c r="T21" s="2" t="s">
        <v>309</v>
      </c>
    </row>
    <row r="22" spans="1:20" ht="18" customHeight="1">
      <c r="A22" s="3" t="s">
        <v>34</v>
      </c>
      <c r="B22" s="2" t="s">
        <v>35</v>
      </c>
      <c r="C22" s="3" t="s">
        <v>36</v>
      </c>
      <c r="D22" s="3" t="s">
        <v>37</v>
      </c>
      <c r="E22" s="2" t="s">
        <v>7</v>
      </c>
      <c r="F22" s="2" t="s">
        <v>8</v>
      </c>
      <c r="G22" s="2" t="s">
        <v>9</v>
      </c>
      <c r="H22" s="2">
        <v>96.4</v>
      </c>
      <c r="I22" s="2">
        <v>55</v>
      </c>
      <c r="J22" s="2">
        <v>10</v>
      </c>
      <c r="K22" s="2">
        <f t="shared" si="0"/>
        <v>57.84</v>
      </c>
      <c r="L22" s="2">
        <f t="shared" si="1"/>
        <v>11</v>
      </c>
      <c r="M22" s="2">
        <f t="shared" si="2"/>
        <v>2</v>
      </c>
      <c r="N22" s="29">
        <f t="shared" si="3"/>
        <v>70.84</v>
      </c>
      <c r="O22" s="29">
        <f t="shared" si="4"/>
        <v>35.42</v>
      </c>
      <c r="P22" s="29">
        <v>47.74</v>
      </c>
      <c r="Q22" s="29">
        <f t="shared" si="5"/>
        <v>9.548</v>
      </c>
      <c r="R22" s="29">
        <f t="shared" si="6"/>
        <v>44.968</v>
      </c>
      <c r="S22" s="26">
        <v>19</v>
      </c>
      <c r="T22" s="2" t="s">
        <v>309</v>
      </c>
    </row>
    <row r="23" spans="1:20" ht="18" customHeight="1">
      <c r="A23" s="3" t="s">
        <v>57</v>
      </c>
      <c r="B23" s="2" t="s">
        <v>58</v>
      </c>
      <c r="C23" s="3" t="s">
        <v>59</v>
      </c>
      <c r="D23" s="3" t="s">
        <v>60</v>
      </c>
      <c r="E23" s="2" t="s">
        <v>7</v>
      </c>
      <c r="F23" s="2" t="s">
        <v>8</v>
      </c>
      <c r="G23" s="2" t="s">
        <v>9</v>
      </c>
      <c r="H23" s="2">
        <v>99</v>
      </c>
      <c r="I23" s="2">
        <v>48</v>
      </c>
      <c r="J23" s="2">
        <v>30</v>
      </c>
      <c r="K23" s="2">
        <f t="shared" si="0"/>
        <v>59.4</v>
      </c>
      <c r="L23" s="2">
        <f t="shared" si="1"/>
        <v>9.600000000000001</v>
      </c>
      <c r="M23" s="2">
        <f t="shared" si="2"/>
        <v>6</v>
      </c>
      <c r="N23" s="29">
        <f t="shared" si="3"/>
        <v>75</v>
      </c>
      <c r="O23" s="29">
        <f t="shared" si="4"/>
        <v>37.5</v>
      </c>
      <c r="P23" s="29">
        <v>37.1</v>
      </c>
      <c r="Q23" s="29">
        <f t="shared" si="5"/>
        <v>7.420000000000001</v>
      </c>
      <c r="R23" s="29">
        <f t="shared" si="6"/>
        <v>44.92</v>
      </c>
      <c r="S23" s="26">
        <v>20</v>
      </c>
      <c r="T23" s="2" t="s">
        <v>309</v>
      </c>
    </row>
    <row r="24" spans="1:20" ht="18" customHeight="1">
      <c r="A24" s="3" t="s">
        <v>22</v>
      </c>
      <c r="B24" s="2" t="s">
        <v>23</v>
      </c>
      <c r="C24" s="3" t="s">
        <v>24</v>
      </c>
      <c r="D24" s="3" t="s">
        <v>25</v>
      </c>
      <c r="E24" s="2" t="s">
        <v>7</v>
      </c>
      <c r="F24" s="2" t="s">
        <v>8</v>
      </c>
      <c r="G24" s="2" t="s">
        <v>9</v>
      </c>
      <c r="H24" s="2">
        <v>93.3</v>
      </c>
      <c r="I24" s="2">
        <v>67</v>
      </c>
      <c r="J24" s="2">
        <v>0</v>
      </c>
      <c r="K24" s="2">
        <f t="shared" si="0"/>
        <v>55.98</v>
      </c>
      <c r="L24" s="2">
        <f t="shared" si="1"/>
        <v>13.4</v>
      </c>
      <c r="M24" s="2">
        <f t="shared" si="2"/>
        <v>0</v>
      </c>
      <c r="N24" s="29">
        <f t="shared" si="3"/>
        <v>69.38</v>
      </c>
      <c r="O24" s="29">
        <f t="shared" si="4"/>
        <v>34.69</v>
      </c>
      <c r="P24" s="29">
        <v>42.21</v>
      </c>
      <c r="Q24" s="29">
        <f t="shared" si="5"/>
        <v>8.442</v>
      </c>
      <c r="R24" s="29">
        <f t="shared" si="6"/>
        <v>43.132</v>
      </c>
      <c r="S24" s="26">
        <v>21</v>
      </c>
      <c r="T24" s="2" t="s">
        <v>309</v>
      </c>
    </row>
    <row r="25" spans="1:20" ht="18" customHeight="1">
      <c r="A25" s="3" t="s">
        <v>89</v>
      </c>
      <c r="B25" s="2" t="s">
        <v>90</v>
      </c>
      <c r="C25" s="3" t="s">
        <v>91</v>
      </c>
      <c r="D25" s="3" t="s">
        <v>92</v>
      </c>
      <c r="E25" s="2" t="s">
        <v>7</v>
      </c>
      <c r="F25" s="2" t="s">
        <v>8</v>
      </c>
      <c r="G25" s="2" t="s">
        <v>80</v>
      </c>
      <c r="H25" s="2">
        <v>67.5</v>
      </c>
      <c r="I25" s="2">
        <v>51</v>
      </c>
      <c r="J25" s="2">
        <v>0</v>
      </c>
      <c r="K25" s="2">
        <f t="shared" si="0"/>
        <v>40.5</v>
      </c>
      <c r="L25" s="2">
        <f t="shared" si="1"/>
        <v>10.200000000000001</v>
      </c>
      <c r="M25" s="2">
        <f t="shared" si="2"/>
        <v>0</v>
      </c>
      <c r="N25" s="29">
        <f t="shared" si="3"/>
        <v>50.7</v>
      </c>
      <c r="O25" s="29">
        <f t="shared" si="4"/>
        <v>25.35</v>
      </c>
      <c r="P25" s="29">
        <v>37.48</v>
      </c>
      <c r="Q25" s="29">
        <f t="shared" si="5"/>
        <v>7.4959999999999996</v>
      </c>
      <c r="R25" s="29">
        <f t="shared" si="6"/>
        <v>32.846000000000004</v>
      </c>
      <c r="S25" s="26">
        <v>22</v>
      </c>
      <c r="T25" s="2" t="s">
        <v>309</v>
      </c>
    </row>
    <row r="26" spans="1:20" ht="39" customHeight="1">
      <c r="A26" s="32" t="s">
        <v>312</v>
      </c>
      <c r="B26" s="32"/>
      <c r="C26" s="32"/>
      <c r="D26" s="32"/>
      <c r="E26" s="32"/>
      <c r="F26" s="32"/>
      <c r="G26" s="32"/>
      <c r="H26" s="32"/>
      <c r="I26" s="32"/>
      <c r="J26" s="32"/>
      <c r="K26" s="32"/>
      <c r="L26" s="32"/>
      <c r="M26" s="32"/>
      <c r="N26" s="32"/>
      <c r="O26" s="32"/>
      <c r="P26" s="32"/>
      <c r="Q26" s="32"/>
      <c r="R26" s="32"/>
      <c r="S26" s="32"/>
      <c r="T26" s="32"/>
    </row>
  </sheetData>
  <sheetProtection selectLockedCells="1" selectUnlockedCells="1"/>
  <mergeCells count="16">
    <mergeCell ref="D2:D3"/>
    <mergeCell ref="A2:A3"/>
    <mergeCell ref="H2:J2"/>
    <mergeCell ref="K2:M2"/>
    <mergeCell ref="C2:C3"/>
    <mergeCell ref="B2:B3"/>
    <mergeCell ref="A26:T26"/>
    <mergeCell ref="A1:T1"/>
    <mergeCell ref="N2:O2"/>
    <mergeCell ref="P2:Q2"/>
    <mergeCell ref="R2:R3"/>
    <mergeCell ref="S2:S3"/>
    <mergeCell ref="T2:T3"/>
    <mergeCell ref="G2:G3"/>
    <mergeCell ref="F2:F3"/>
    <mergeCell ref="E2:E3"/>
  </mergeCells>
  <printOptions horizontalCentered="1"/>
  <pageMargins left="0.15748031496062992" right="0.15748031496062992" top="0.35433070866141736" bottom="0.1968503937007874" header="0.35433070866141736" footer="0.15748031496062992"/>
  <pageSetup orientation="portrait" paperSize="9" r:id="rId1"/>
</worksheet>
</file>

<file path=xl/worksheets/sheet2.xml><?xml version="1.0" encoding="utf-8"?>
<worksheet xmlns="http://schemas.openxmlformats.org/spreadsheetml/2006/main" xmlns:r="http://schemas.openxmlformats.org/officeDocument/2006/relationships">
  <dimension ref="A1:T31"/>
  <sheetViews>
    <sheetView workbookViewId="0" topLeftCell="A1">
      <selection activeCell="N5" sqref="N5:R18"/>
    </sheetView>
  </sheetViews>
  <sheetFormatPr defaultColWidth="9.00390625" defaultRowHeight="14.25"/>
  <cols>
    <col min="1" max="1" width="6.50390625" style="0" customWidth="1"/>
    <col min="2" max="2" width="9.125" style="0" customWidth="1"/>
    <col min="3" max="3" width="17.50390625" style="0" hidden="1" customWidth="1"/>
    <col min="4" max="4" width="7.00390625" style="0" hidden="1" customWidth="1"/>
    <col min="5" max="5" width="9.875" style="0" customWidth="1"/>
    <col min="6" max="6" width="4.50390625" style="0" customWidth="1"/>
    <col min="7" max="7" width="7.125" style="0" customWidth="1"/>
    <col min="8" max="10" width="5.25390625" style="0" hidden="1" customWidth="1"/>
    <col min="11" max="13" width="7.50390625" style="0" hidden="1" customWidth="1"/>
    <col min="19" max="19" width="6.375" style="0" customWidth="1"/>
    <col min="20" max="20" width="6.00390625" style="0" customWidth="1"/>
  </cols>
  <sheetData>
    <row r="1" spans="1:20" ht="63" customHeight="1">
      <c r="A1" s="41" t="s">
        <v>305</v>
      </c>
      <c r="B1" s="41"/>
      <c r="C1" s="41"/>
      <c r="D1" s="41"/>
      <c r="E1" s="41"/>
      <c r="F1" s="41"/>
      <c r="G1" s="41"/>
      <c r="H1" s="41"/>
      <c r="I1" s="41"/>
      <c r="J1" s="41"/>
      <c r="K1" s="41"/>
      <c r="L1" s="41"/>
      <c r="M1" s="41"/>
      <c r="N1" s="41"/>
      <c r="O1" s="41"/>
      <c r="P1" s="41"/>
      <c r="Q1" s="41"/>
      <c r="R1" s="41"/>
      <c r="S1" s="41"/>
      <c r="T1" s="41"/>
    </row>
    <row r="2" spans="1:20" ht="12" customHeight="1">
      <c r="A2" s="24"/>
      <c r="B2" s="24"/>
      <c r="C2" s="24"/>
      <c r="D2" s="24"/>
      <c r="E2" s="24"/>
      <c r="F2" s="24"/>
      <c r="G2" s="24"/>
      <c r="H2" s="23"/>
      <c r="I2" s="23"/>
      <c r="J2" s="23"/>
      <c r="K2" s="23"/>
      <c r="L2" s="23"/>
      <c r="M2" s="23"/>
      <c r="N2" s="23"/>
      <c r="O2" s="23"/>
      <c r="P2" s="23"/>
      <c r="Q2" s="23"/>
      <c r="R2" s="24"/>
      <c r="S2" s="24"/>
      <c r="T2" s="24"/>
    </row>
    <row r="3" spans="1:20" s="1" customFormat="1" ht="38.25" customHeight="1">
      <c r="A3" s="39" t="s">
        <v>0</v>
      </c>
      <c r="B3" s="39" t="s">
        <v>1</v>
      </c>
      <c r="C3" s="39" t="s">
        <v>2</v>
      </c>
      <c r="D3" s="39" t="s">
        <v>3</v>
      </c>
      <c r="E3" s="39" t="s">
        <v>4</v>
      </c>
      <c r="F3" s="39" t="s">
        <v>5</v>
      </c>
      <c r="G3" s="39" t="s">
        <v>6</v>
      </c>
      <c r="H3" s="31" t="s">
        <v>253</v>
      </c>
      <c r="I3" s="31"/>
      <c r="J3" s="31"/>
      <c r="K3" s="31" t="s">
        <v>254</v>
      </c>
      <c r="L3" s="31"/>
      <c r="M3" s="31"/>
      <c r="N3" s="33" t="s">
        <v>252</v>
      </c>
      <c r="O3" s="34"/>
      <c r="P3" s="33" t="s">
        <v>245</v>
      </c>
      <c r="Q3" s="34"/>
      <c r="R3" s="37" t="s">
        <v>255</v>
      </c>
      <c r="S3" s="37" t="s">
        <v>251</v>
      </c>
      <c r="T3" s="37" t="s">
        <v>308</v>
      </c>
    </row>
    <row r="4" spans="1:20" s="1" customFormat="1" ht="42" customHeight="1">
      <c r="A4" s="40"/>
      <c r="B4" s="40"/>
      <c r="C4" s="40"/>
      <c r="D4" s="40"/>
      <c r="E4" s="40"/>
      <c r="F4" s="40"/>
      <c r="G4" s="40"/>
      <c r="H4" s="2" t="s">
        <v>231</v>
      </c>
      <c r="I4" s="2" t="s">
        <v>229</v>
      </c>
      <c r="J4" s="2" t="s">
        <v>230</v>
      </c>
      <c r="K4" s="2" t="s">
        <v>237</v>
      </c>
      <c r="L4" s="2" t="s">
        <v>238</v>
      </c>
      <c r="M4" s="2" t="s">
        <v>239</v>
      </c>
      <c r="N4" s="2" t="s">
        <v>252</v>
      </c>
      <c r="O4" s="4" t="s">
        <v>250</v>
      </c>
      <c r="P4" s="4" t="s">
        <v>245</v>
      </c>
      <c r="Q4" s="4" t="s">
        <v>249</v>
      </c>
      <c r="R4" s="38"/>
      <c r="S4" s="38"/>
      <c r="T4" s="38"/>
    </row>
    <row r="5" spans="1:20" s="1" customFormat="1" ht="21.75" customHeight="1">
      <c r="A5" s="3" t="s">
        <v>155</v>
      </c>
      <c r="B5" s="2" t="s">
        <v>156</v>
      </c>
      <c r="C5" s="3" t="s">
        <v>157</v>
      </c>
      <c r="D5" s="3" t="s">
        <v>158</v>
      </c>
      <c r="E5" s="2" t="s">
        <v>102</v>
      </c>
      <c r="F5" s="2" t="s">
        <v>8</v>
      </c>
      <c r="G5" s="2" t="s">
        <v>80</v>
      </c>
      <c r="H5" s="2">
        <v>92.5</v>
      </c>
      <c r="I5" s="2">
        <v>72</v>
      </c>
      <c r="J5" s="2">
        <v>70</v>
      </c>
      <c r="K5" s="2">
        <f aca="true" t="shared" si="0" ref="K5:K18">H5*0.4</f>
        <v>37</v>
      </c>
      <c r="L5" s="2">
        <f aca="true" t="shared" si="1" ref="L5:L30">I5*0.3</f>
        <v>21.599999999999998</v>
      </c>
      <c r="M5" s="2">
        <f aca="true" t="shared" si="2" ref="M5:M30">J5*0.3</f>
        <v>21</v>
      </c>
      <c r="N5" s="11">
        <f aca="true" t="shared" si="3" ref="N5:N23">K5+L5+M5</f>
        <v>79.6</v>
      </c>
      <c r="O5" s="11">
        <f aca="true" t="shared" si="4" ref="O5:O23">N5*0.15</f>
        <v>11.94</v>
      </c>
      <c r="P5" s="11">
        <v>66.29</v>
      </c>
      <c r="Q5" s="11">
        <f aca="true" t="shared" si="5" ref="Q5:Q24">P5*0.5</f>
        <v>33.145</v>
      </c>
      <c r="R5" s="11">
        <f aca="true" t="shared" si="6" ref="R5:R26">O5+Q5</f>
        <v>45.085</v>
      </c>
      <c r="S5" s="26">
        <v>1</v>
      </c>
      <c r="T5" s="2" t="s">
        <v>310</v>
      </c>
    </row>
    <row r="6" spans="1:20" s="1" customFormat="1" ht="21.75" customHeight="1">
      <c r="A6" s="3" t="s">
        <v>125</v>
      </c>
      <c r="B6" s="2" t="s">
        <v>126</v>
      </c>
      <c r="C6" s="3" t="s">
        <v>298</v>
      </c>
      <c r="D6" s="3" t="s">
        <v>127</v>
      </c>
      <c r="E6" s="2" t="s">
        <v>102</v>
      </c>
      <c r="F6" s="2" t="s">
        <v>8</v>
      </c>
      <c r="G6" s="2" t="s">
        <v>9</v>
      </c>
      <c r="H6" s="2">
        <v>80.9</v>
      </c>
      <c r="I6" s="2">
        <v>81</v>
      </c>
      <c r="J6" s="2">
        <v>0</v>
      </c>
      <c r="K6" s="2">
        <f t="shared" si="0"/>
        <v>32.36000000000001</v>
      </c>
      <c r="L6" s="2">
        <f t="shared" si="1"/>
        <v>24.3</v>
      </c>
      <c r="M6" s="2">
        <f t="shared" si="2"/>
        <v>0</v>
      </c>
      <c r="N6" s="11">
        <f t="shared" si="3"/>
        <v>56.66000000000001</v>
      </c>
      <c r="O6" s="11">
        <f t="shared" si="4"/>
        <v>8.499</v>
      </c>
      <c r="P6" s="11">
        <v>68.39</v>
      </c>
      <c r="Q6" s="11">
        <f t="shared" si="5"/>
        <v>34.195</v>
      </c>
      <c r="R6" s="11">
        <f t="shared" si="6"/>
        <v>42.694</v>
      </c>
      <c r="S6" s="26">
        <v>2</v>
      </c>
      <c r="T6" s="2" t="s">
        <v>310</v>
      </c>
    </row>
    <row r="7" spans="1:20" s="1" customFormat="1" ht="21.75" customHeight="1">
      <c r="A7" s="3" t="s">
        <v>151</v>
      </c>
      <c r="B7" s="2" t="s">
        <v>152</v>
      </c>
      <c r="C7" s="3" t="s">
        <v>153</v>
      </c>
      <c r="D7" s="3" t="s">
        <v>154</v>
      </c>
      <c r="E7" s="2" t="s">
        <v>102</v>
      </c>
      <c r="F7" s="2" t="s">
        <v>8</v>
      </c>
      <c r="G7" s="2" t="s">
        <v>80</v>
      </c>
      <c r="H7" s="2">
        <v>88</v>
      </c>
      <c r="I7" s="2">
        <v>65</v>
      </c>
      <c r="J7" s="2">
        <v>0</v>
      </c>
      <c r="K7" s="2">
        <f t="shared" si="0"/>
        <v>35.2</v>
      </c>
      <c r="L7" s="2">
        <f t="shared" si="1"/>
        <v>19.5</v>
      </c>
      <c r="M7" s="2">
        <f t="shared" si="2"/>
        <v>0</v>
      </c>
      <c r="N7" s="11">
        <f t="shared" si="3"/>
        <v>54.7</v>
      </c>
      <c r="O7" s="11">
        <f t="shared" si="4"/>
        <v>8.205</v>
      </c>
      <c r="P7" s="11">
        <v>64.23</v>
      </c>
      <c r="Q7" s="11">
        <f t="shared" si="5"/>
        <v>32.115</v>
      </c>
      <c r="R7" s="11">
        <f t="shared" si="6"/>
        <v>40.32</v>
      </c>
      <c r="S7" s="26">
        <v>3</v>
      </c>
      <c r="T7" s="2" t="s">
        <v>310</v>
      </c>
    </row>
    <row r="8" spans="1:20" s="1" customFormat="1" ht="21.75" customHeight="1">
      <c r="A8" s="3" t="s">
        <v>139</v>
      </c>
      <c r="B8" s="2" t="s">
        <v>140</v>
      </c>
      <c r="C8" s="3" t="s">
        <v>141</v>
      </c>
      <c r="D8" s="3" t="s">
        <v>142</v>
      </c>
      <c r="E8" s="2" t="s">
        <v>102</v>
      </c>
      <c r="F8" s="2" t="s">
        <v>8</v>
      </c>
      <c r="G8" s="2" t="s">
        <v>9</v>
      </c>
      <c r="H8" s="2">
        <v>87.6</v>
      </c>
      <c r="I8" s="2">
        <v>51</v>
      </c>
      <c r="J8" s="2">
        <v>0</v>
      </c>
      <c r="K8" s="2">
        <f t="shared" si="0"/>
        <v>35.04</v>
      </c>
      <c r="L8" s="2">
        <f t="shared" si="1"/>
        <v>15.299999999999999</v>
      </c>
      <c r="M8" s="2">
        <f t="shared" si="2"/>
        <v>0</v>
      </c>
      <c r="N8" s="11">
        <f t="shared" si="3"/>
        <v>50.339999999999996</v>
      </c>
      <c r="O8" s="11">
        <f t="shared" si="4"/>
        <v>7.550999999999999</v>
      </c>
      <c r="P8" s="11">
        <v>60.07</v>
      </c>
      <c r="Q8" s="11">
        <f t="shared" si="5"/>
        <v>30.035</v>
      </c>
      <c r="R8" s="11">
        <f t="shared" si="6"/>
        <v>37.586</v>
      </c>
      <c r="S8" s="26">
        <v>4</v>
      </c>
      <c r="T8" s="2" t="s">
        <v>310</v>
      </c>
    </row>
    <row r="9" spans="1:20" s="1" customFormat="1" ht="21.75" customHeight="1">
      <c r="A9" s="3" t="s">
        <v>147</v>
      </c>
      <c r="B9" s="2" t="s">
        <v>148</v>
      </c>
      <c r="C9" s="3" t="s">
        <v>149</v>
      </c>
      <c r="D9" s="3" t="s">
        <v>150</v>
      </c>
      <c r="E9" s="2" t="s">
        <v>102</v>
      </c>
      <c r="F9" s="2" t="s">
        <v>8</v>
      </c>
      <c r="G9" s="2" t="s">
        <v>80</v>
      </c>
      <c r="H9" s="2">
        <v>82.3</v>
      </c>
      <c r="I9" s="2">
        <v>53</v>
      </c>
      <c r="J9" s="2">
        <v>0</v>
      </c>
      <c r="K9" s="2">
        <f t="shared" si="0"/>
        <v>32.92</v>
      </c>
      <c r="L9" s="2">
        <f t="shared" si="1"/>
        <v>15.899999999999999</v>
      </c>
      <c r="M9" s="2">
        <f t="shared" si="2"/>
        <v>0</v>
      </c>
      <c r="N9" s="11">
        <f t="shared" si="3"/>
        <v>48.82</v>
      </c>
      <c r="O9" s="11">
        <f t="shared" si="4"/>
        <v>7.3229999999999995</v>
      </c>
      <c r="P9" s="11">
        <v>59.32</v>
      </c>
      <c r="Q9" s="11">
        <f t="shared" si="5"/>
        <v>29.66</v>
      </c>
      <c r="R9" s="11">
        <f t="shared" si="6"/>
        <v>36.983</v>
      </c>
      <c r="S9" s="26">
        <v>5</v>
      </c>
      <c r="T9" s="2" t="s">
        <v>310</v>
      </c>
    </row>
    <row r="10" spans="1:20" s="1" customFormat="1" ht="21.75" customHeight="1">
      <c r="A10" s="3" t="s">
        <v>143</v>
      </c>
      <c r="B10" s="2" t="s">
        <v>144</v>
      </c>
      <c r="C10" s="3" t="s">
        <v>145</v>
      </c>
      <c r="D10" s="3" t="s">
        <v>146</v>
      </c>
      <c r="E10" s="2" t="s">
        <v>102</v>
      </c>
      <c r="F10" s="2" t="s">
        <v>8</v>
      </c>
      <c r="G10" s="2" t="s">
        <v>9</v>
      </c>
      <c r="H10" s="2">
        <v>95.4</v>
      </c>
      <c r="I10" s="2">
        <v>100</v>
      </c>
      <c r="J10" s="2">
        <v>20</v>
      </c>
      <c r="K10" s="2">
        <f t="shared" si="0"/>
        <v>38.160000000000004</v>
      </c>
      <c r="L10" s="2">
        <f t="shared" si="1"/>
        <v>30</v>
      </c>
      <c r="M10" s="2">
        <f t="shared" si="2"/>
        <v>6</v>
      </c>
      <c r="N10" s="11">
        <f t="shared" si="3"/>
        <v>74.16</v>
      </c>
      <c r="O10" s="11">
        <f t="shared" si="4"/>
        <v>11.123999999999999</v>
      </c>
      <c r="P10" s="11">
        <v>50.03</v>
      </c>
      <c r="Q10" s="11">
        <f t="shared" si="5"/>
        <v>25.015</v>
      </c>
      <c r="R10" s="11">
        <f t="shared" si="6"/>
        <v>36.138999999999996</v>
      </c>
      <c r="S10" s="26">
        <v>6</v>
      </c>
      <c r="T10" s="2" t="s">
        <v>310</v>
      </c>
    </row>
    <row r="11" spans="1:20" s="1" customFormat="1" ht="21.75" customHeight="1">
      <c r="A11" s="3" t="s">
        <v>110</v>
      </c>
      <c r="B11" s="2" t="s">
        <v>111</v>
      </c>
      <c r="C11" s="3" t="s">
        <v>299</v>
      </c>
      <c r="D11" s="3" t="s">
        <v>112</v>
      </c>
      <c r="E11" s="2" t="s">
        <v>102</v>
      </c>
      <c r="F11" s="2" t="s">
        <v>8</v>
      </c>
      <c r="G11" s="2" t="s">
        <v>9</v>
      </c>
      <c r="H11" s="2">
        <v>86.2</v>
      </c>
      <c r="I11" s="2">
        <v>37</v>
      </c>
      <c r="J11" s="2">
        <v>0</v>
      </c>
      <c r="K11" s="2">
        <f t="shared" si="0"/>
        <v>34.480000000000004</v>
      </c>
      <c r="L11" s="2">
        <f t="shared" si="1"/>
        <v>11.1</v>
      </c>
      <c r="M11" s="2">
        <f t="shared" si="2"/>
        <v>0</v>
      </c>
      <c r="N11" s="11">
        <f t="shared" si="3"/>
        <v>45.580000000000005</v>
      </c>
      <c r="O11" s="11">
        <f t="shared" si="4"/>
        <v>6.837000000000001</v>
      </c>
      <c r="P11" s="11">
        <v>58.39</v>
      </c>
      <c r="Q11" s="11">
        <f t="shared" si="5"/>
        <v>29.195</v>
      </c>
      <c r="R11" s="11">
        <f t="shared" si="6"/>
        <v>36.032000000000004</v>
      </c>
      <c r="S11" s="26">
        <v>7</v>
      </c>
      <c r="T11" s="2" t="s">
        <v>310</v>
      </c>
    </row>
    <row r="12" spans="1:20" s="1" customFormat="1" ht="21.75" customHeight="1">
      <c r="A12" s="3" t="s">
        <v>106</v>
      </c>
      <c r="B12" s="2" t="s">
        <v>107</v>
      </c>
      <c r="C12" s="3" t="s">
        <v>108</v>
      </c>
      <c r="D12" s="3" t="s">
        <v>109</v>
      </c>
      <c r="E12" s="2" t="s">
        <v>102</v>
      </c>
      <c r="F12" s="2" t="s">
        <v>8</v>
      </c>
      <c r="G12" s="2" t="s">
        <v>80</v>
      </c>
      <c r="H12" s="2">
        <v>88</v>
      </c>
      <c r="I12" s="2">
        <v>61</v>
      </c>
      <c r="J12" s="2">
        <v>20</v>
      </c>
      <c r="K12" s="2">
        <f t="shared" si="0"/>
        <v>35.2</v>
      </c>
      <c r="L12" s="2">
        <f t="shared" si="1"/>
        <v>18.3</v>
      </c>
      <c r="M12" s="2">
        <f t="shared" si="2"/>
        <v>6</v>
      </c>
      <c r="N12" s="11">
        <f t="shared" si="3"/>
        <v>59.5</v>
      </c>
      <c r="O12" s="11">
        <f t="shared" si="4"/>
        <v>8.924999999999999</v>
      </c>
      <c r="P12" s="11">
        <v>50.27</v>
      </c>
      <c r="Q12" s="11">
        <f t="shared" si="5"/>
        <v>25.135</v>
      </c>
      <c r="R12" s="11">
        <f t="shared" si="6"/>
        <v>34.06</v>
      </c>
      <c r="S12" s="26">
        <v>8</v>
      </c>
      <c r="T12" s="2" t="s">
        <v>310</v>
      </c>
    </row>
    <row r="13" spans="1:20" s="1" customFormat="1" ht="21.75" customHeight="1">
      <c r="A13" s="3" t="s">
        <v>98</v>
      </c>
      <c r="B13" s="2" t="s">
        <v>99</v>
      </c>
      <c r="C13" s="3" t="s">
        <v>100</v>
      </c>
      <c r="D13" s="3" t="s">
        <v>101</v>
      </c>
      <c r="E13" s="2" t="s">
        <v>102</v>
      </c>
      <c r="F13" s="2" t="s">
        <v>8</v>
      </c>
      <c r="G13" s="2" t="s">
        <v>49</v>
      </c>
      <c r="H13" s="2">
        <v>89.8</v>
      </c>
      <c r="I13" s="2">
        <v>69</v>
      </c>
      <c r="J13" s="2">
        <v>0</v>
      </c>
      <c r="K13" s="2">
        <f t="shared" si="0"/>
        <v>35.92</v>
      </c>
      <c r="L13" s="2">
        <f t="shared" si="1"/>
        <v>20.7</v>
      </c>
      <c r="M13" s="2">
        <f t="shared" si="2"/>
        <v>0</v>
      </c>
      <c r="N13" s="11">
        <f t="shared" si="3"/>
        <v>56.620000000000005</v>
      </c>
      <c r="O13" s="11">
        <f t="shared" si="4"/>
        <v>8.493</v>
      </c>
      <c r="P13" s="11">
        <v>51.12</v>
      </c>
      <c r="Q13" s="11">
        <f t="shared" si="5"/>
        <v>25.56</v>
      </c>
      <c r="R13" s="11">
        <f t="shared" si="6"/>
        <v>34.053</v>
      </c>
      <c r="S13" s="26">
        <v>9</v>
      </c>
      <c r="T13" s="2" t="s">
        <v>310</v>
      </c>
    </row>
    <row r="14" spans="1:20" s="1" customFormat="1" ht="21.75" customHeight="1">
      <c r="A14" s="3" t="s">
        <v>132</v>
      </c>
      <c r="B14" s="2" t="s">
        <v>133</v>
      </c>
      <c r="C14" s="3" t="s">
        <v>300</v>
      </c>
      <c r="D14" s="3" t="s">
        <v>134</v>
      </c>
      <c r="E14" s="2" t="s">
        <v>102</v>
      </c>
      <c r="F14" s="2" t="s">
        <v>8</v>
      </c>
      <c r="G14" s="2" t="s">
        <v>9</v>
      </c>
      <c r="H14" s="2">
        <v>76.8</v>
      </c>
      <c r="I14" s="2">
        <v>47</v>
      </c>
      <c r="J14" s="2">
        <v>0</v>
      </c>
      <c r="K14" s="2">
        <f t="shared" si="0"/>
        <v>30.72</v>
      </c>
      <c r="L14" s="2">
        <f t="shared" si="1"/>
        <v>14.1</v>
      </c>
      <c r="M14" s="2">
        <f t="shared" si="2"/>
        <v>0</v>
      </c>
      <c r="N14" s="11">
        <f t="shared" si="3"/>
        <v>44.82</v>
      </c>
      <c r="O14" s="11">
        <f t="shared" si="4"/>
        <v>6.723</v>
      </c>
      <c r="P14" s="11">
        <v>51.38</v>
      </c>
      <c r="Q14" s="11">
        <f t="shared" si="5"/>
        <v>25.69</v>
      </c>
      <c r="R14" s="11">
        <f t="shared" si="6"/>
        <v>32.413000000000004</v>
      </c>
      <c r="S14" s="26">
        <v>10</v>
      </c>
      <c r="T14" s="2" t="s">
        <v>310</v>
      </c>
    </row>
    <row r="15" spans="1:20" s="1" customFormat="1" ht="21.75" customHeight="1">
      <c r="A15" s="3" t="s">
        <v>103</v>
      </c>
      <c r="B15" s="2" t="s">
        <v>104</v>
      </c>
      <c r="C15" s="3" t="s">
        <v>307</v>
      </c>
      <c r="D15" s="3" t="s">
        <v>105</v>
      </c>
      <c r="E15" s="2" t="s">
        <v>102</v>
      </c>
      <c r="F15" s="2" t="s">
        <v>8</v>
      </c>
      <c r="G15" s="2" t="s">
        <v>9</v>
      </c>
      <c r="H15" s="1">
        <v>91</v>
      </c>
      <c r="I15" s="2">
        <v>54</v>
      </c>
      <c r="J15" s="2">
        <v>10</v>
      </c>
      <c r="K15" s="2">
        <f t="shared" si="0"/>
        <v>36.4</v>
      </c>
      <c r="L15" s="2">
        <f t="shared" si="1"/>
        <v>16.2</v>
      </c>
      <c r="M15" s="2">
        <f t="shared" si="2"/>
        <v>3</v>
      </c>
      <c r="N15" s="11">
        <f t="shared" si="3"/>
        <v>55.599999999999994</v>
      </c>
      <c r="O15" s="11">
        <f t="shared" si="4"/>
        <v>8.339999999999998</v>
      </c>
      <c r="P15" s="11">
        <v>47.66</v>
      </c>
      <c r="Q15" s="11">
        <f t="shared" si="5"/>
        <v>23.83</v>
      </c>
      <c r="R15" s="11">
        <f t="shared" si="6"/>
        <v>32.169999999999995</v>
      </c>
      <c r="S15" s="26">
        <v>11</v>
      </c>
      <c r="T15" s="2" t="s">
        <v>310</v>
      </c>
    </row>
    <row r="16" spans="1:20" s="1" customFormat="1" ht="21.75" customHeight="1">
      <c r="A16" s="3" t="s">
        <v>128</v>
      </c>
      <c r="B16" s="2" t="s">
        <v>129</v>
      </c>
      <c r="C16" s="3" t="s">
        <v>130</v>
      </c>
      <c r="D16" s="3" t="s">
        <v>131</v>
      </c>
      <c r="E16" s="2" t="s">
        <v>102</v>
      </c>
      <c r="F16" s="2" t="s">
        <v>8</v>
      </c>
      <c r="G16" s="2" t="s">
        <v>9</v>
      </c>
      <c r="H16" s="2">
        <v>83.5</v>
      </c>
      <c r="I16" s="2">
        <v>38</v>
      </c>
      <c r="J16" s="2">
        <v>0</v>
      </c>
      <c r="K16" s="2">
        <f t="shared" si="0"/>
        <v>33.4</v>
      </c>
      <c r="L16" s="2">
        <f t="shared" si="1"/>
        <v>11.4</v>
      </c>
      <c r="M16" s="2">
        <f t="shared" si="2"/>
        <v>0</v>
      </c>
      <c r="N16" s="11">
        <f t="shared" si="3"/>
        <v>44.8</v>
      </c>
      <c r="O16" s="11">
        <f t="shared" si="4"/>
        <v>6.72</v>
      </c>
      <c r="P16" s="11">
        <v>50.29</v>
      </c>
      <c r="Q16" s="11">
        <f t="shared" si="5"/>
        <v>25.145</v>
      </c>
      <c r="R16" s="11">
        <f t="shared" si="6"/>
        <v>31.865</v>
      </c>
      <c r="S16" s="26">
        <v>12</v>
      </c>
      <c r="T16" s="2" t="s">
        <v>310</v>
      </c>
    </row>
    <row r="17" spans="1:20" s="1" customFormat="1" ht="21.75" customHeight="1">
      <c r="A17" s="3" t="s">
        <v>167</v>
      </c>
      <c r="B17" s="2" t="s">
        <v>168</v>
      </c>
      <c r="C17" s="3" t="s">
        <v>169</v>
      </c>
      <c r="D17" s="3" t="s">
        <v>170</v>
      </c>
      <c r="E17" s="2" t="s">
        <v>102</v>
      </c>
      <c r="F17" s="2" t="s">
        <v>8</v>
      </c>
      <c r="G17" s="2" t="s">
        <v>97</v>
      </c>
      <c r="H17" s="2">
        <v>84.2</v>
      </c>
      <c r="I17" s="2">
        <v>75</v>
      </c>
      <c r="J17" s="2">
        <v>0</v>
      </c>
      <c r="K17" s="2">
        <f t="shared" si="0"/>
        <v>33.68</v>
      </c>
      <c r="L17" s="2">
        <f t="shared" si="1"/>
        <v>22.5</v>
      </c>
      <c r="M17" s="2">
        <f t="shared" si="2"/>
        <v>0</v>
      </c>
      <c r="N17" s="11">
        <f t="shared" si="3"/>
        <v>56.18</v>
      </c>
      <c r="O17" s="11">
        <f t="shared" si="4"/>
        <v>8.427</v>
      </c>
      <c r="P17" s="11">
        <v>43.94</v>
      </c>
      <c r="Q17" s="11">
        <f t="shared" si="5"/>
        <v>21.97</v>
      </c>
      <c r="R17" s="11">
        <f t="shared" si="6"/>
        <v>30.397</v>
      </c>
      <c r="S17" s="26">
        <v>13</v>
      </c>
      <c r="T17" s="2" t="s">
        <v>310</v>
      </c>
    </row>
    <row r="18" spans="1:20" s="1" customFormat="1" ht="18.75" customHeight="1">
      <c r="A18" s="3" t="s">
        <v>163</v>
      </c>
      <c r="B18" s="2" t="s">
        <v>164</v>
      </c>
      <c r="C18" s="3" t="s">
        <v>165</v>
      </c>
      <c r="D18" s="3" t="s">
        <v>166</v>
      </c>
      <c r="E18" s="2" t="s">
        <v>102</v>
      </c>
      <c r="F18" s="2" t="s">
        <v>8</v>
      </c>
      <c r="G18" s="2" t="s">
        <v>80</v>
      </c>
      <c r="H18" s="2">
        <v>80.4</v>
      </c>
      <c r="I18" s="2">
        <v>82</v>
      </c>
      <c r="J18" s="2">
        <v>10</v>
      </c>
      <c r="K18" s="2">
        <f t="shared" si="0"/>
        <v>32.160000000000004</v>
      </c>
      <c r="L18" s="2">
        <f t="shared" si="1"/>
        <v>24.599999999999998</v>
      </c>
      <c r="M18" s="2">
        <f t="shared" si="2"/>
        <v>3</v>
      </c>
      <c r="N18" s="11">
        <f t="shared" si="3"/>
        <v>59.760000000000005</v>
      </c>
      <c r="O18" s="11">
        <f t="shared" si="4"/>
        <v>8.964</v>
      </c>
      <c r="P18" s="11">
        <v>31.63</v>
      </c>
      <c r="Q18" s="11">
        <f t="shared" si="5"/>
        <v>15.815</v>
      </c>
      <c r="R18" s="11">
        <f t="shared" si="6"/>
        <v>24.779</v>
      </c>
      <c r="S18" s="26">
        <v>14</v>
      </c>
      <c r="T18" s="2" t="s">
        <v>310</v>
      </c>
    </row>
    <row r="19" spans="1:20" s="14" customFormat="1" ht="18.75" customHeight="1" hidden="1">
      <c r="A19" s="13" t="s">
        <v>159</v>
      </c>
      <c r="B19" s="9" t="s">
        <v>160</v>
      </c>
      <c r="C19" s="13" t="s">
        <v>161</v>
      </c>
      <c r="D19" s="13" t="s">
        <v>162</v>
      </c>
      <c r="E19" s="9" t="s">
        <v>102</v>
      </c>
      <c r="F19" s="9" t="s">
        <v>8</v>
      </c>
      <c r="G19" s="9" t="s">
        <v>80</v>
      </c>
      <c r="H19" s="9">
        <v>0</v>
      </c>
      <c r="I19" s="9">
        <v>0</v>
      </c>
      <c r="J19" s="9">
        <v>0</v>
      </c>
      <c r="K19" s="9">
        <v>0</v>
      </c>
      <c r="L19" s="9">
        <f t="shared" si="1"/>
        <v>0</v>
      </c>
      <c r="M19" s="9">
        <f t="shared" si="2"/>
        <v>0</v>
      </c>
      <c r="N19" s="9">
        <f t="shared" si="3"/>
        <v>0</v>
      </c>
      <c r="O19" s="9">
        <f t="shared" si="4"/>
        <v>0</v>
      </c>
      <c r="P19" s="9">
        <v>46.43</v>
      </c>
      <c r="Q19" s="9">
        <f t="shared" si="5"/>
        <v>23.215</v>
      </c>
      <c r="R19" s="9">
        <f t="shared" si="6"/>
        <v>23.215</v>
      </c>
      <c r="S19" s="9">
        <v>15</v>
      </c>
      <c r="T19" s="9" t="s">
        <v>227</v>
      </c>
    </row>
    <row r="20" spans="1:20" s="14" customFormat="1" ht="18.75" customHeight="1" hidden="1">
      <c r="A20" s="13" t="s">
        <v>113</v>
      </c>
      <c r="B20" s="9" t="s">
        <v>114</v>
      </c>
      <c r="C20" s="13" t="s">
        <v>115</v>
      </c>
      <c r="D20" s="13" t="s">
        <v>116</v>
      </c>
      <c r="E20" s="9" t="s">
        <v>102</v>
      </c>
      <c r="F20" s="9" t="s">
        <v>8</v>
      </c>
      <c r="G20" s="9" t="s">
        <v>9</v>
      </c>
      <c r="H20" s="9">
        <v>84.8</v>
      </c>
      <c r="I20" s="9">
        <v>37</v>
      </c>
      <c r="J20" s="9">
        <v>10</v>
      </c>
      <c r="K20" s="9">
        <f>H20*0.4</f>
        <v>33.92</v>
      </c>
      <c r="L20" s="9">
        <f t="shared" si="1"/>
        <v>11.1</v>
      </c>
      <c r="M20" s="9">
        <f t="shared" si="2"/>
        <v>3</v>
      </c>
      <c r="N20" s="9">
        <f t="shared" si="3"/>
        <v>48.02</v>
      </c>
      <c r="O20" s="9">
        <f t="shared" si="4"/>
        <v>7.203</v>
      </c>
      <c r="P20" s="9">
        <v>0</v>
      </c>
      <c r="Q20" s="9">
        <f t="shared" si="5"/>
        <v>0</v>
      </c>
      <c r="R20" s="9">
        <f t="shared" si="6"/>
        <v>7.203</v>
      </c>
      <c r="S20" s="9">
        <v>16</v>
      </c>
      <c r="T20" s="9" t="s">
        <v>297</v>
      </c>
    </row>
    <row r="21" spans="1:20" s="14" customFormat="1" ht="18.75" customHeight="1" hidden="1">
      <c r="A21" s="13" t="s">
        <v>121</v>
      </c>
      <c r="B21" s="9" t="s">
        <v>122</v>
      </c>
      <c r="C21" s="13" t="s">
        <v>123</v>
      </c>
      <c r="D21" s="13" t="s">
        <v>124</v>
      </c>
      <c r="E21" s="9" t="s">
        <v>102</v>
      </c>
      <c r="F21" s="9" t="s">
        <v>8</v>
      </c>
      <c r="G21" s="9" t="s">
        <v>9</v>
      </c>
      <c r="H21" s="14">
        <v>0</v>
      </c>
      <c r="I21" s="9">
        <v>0</v>
      </c>
      <c r="J21" s="9">
        <v>0</v>
      </c>
      <c r="K21" s="9">
        <v>0</v>
      </c>
      <c r="L21" s="9">
        <f t="shared" si="1"/>
        <v>0</v>
      </c>
      <c r="M21" s="9">
        <f t="shared" si="2"/>
        <v>0</v>
      </c>
      <c r="N21" s="9">
        <f t="shared" si="3"/>
        <v>0</v>
      </c>
      <c r="O21" s="9">
        <f t="shared" si="4"/>
        <v>0</v>
      </c>
      <c r="P21" s="9">
        <v>0</v>
      </c>
      <c r="Q21" s="9">
        <f t="shared" si="5"/>
        <v>0</v>
      </c>
      <c r="R21" s="9">
        <f t="shared" si="6"/>
        <v>0</v>
      </c>
      <c r="S21" s="9">
        <v>17</v>
      </c>
      <c r="T21" s="9" t="s">
        <v>226</v>
      </c>
    </row>
    <row r="22" spans="1:20" s="14" customFormat="1" ht="18.75" customHeight="1" hidden="1">
      <c r="A22" s="13" t="s">
        <v>117</v>
      </c>
      <c r="B22" s="9" t="s">
        <v>118</v>
      </c>
      <c r="C22" s="13" t="s">
        <v>119</v>
      </c>
      <c r="D22" s="13" t="s">
        <v>120</v>
      </c>
      <c r="E22" s="9" t="s">
        <v>102</v>
      </c>
      <c r="F22" s="9" t="s">
        <v>8</v>
      </c>
      <c r="G22" s="9" t="s">
        <v>9</v>
      </c>
      <c r="H22" s="9">
        <v>0</v>
      </c>
      <c r="I22" s="9">
        <v>0</v>
      </c>
      <c r="J22" s="9">
        <v>0</v>
      </c>
      <c r="K22" s="9">
        <v>0</v>
      </c>
      <c r="L22" s="9">
        <f t="shared" si="1"/>
        <v>0</v>
      </c>
      <c r="M22" s="9">
        <f t="shared" si="2"/>
        <v>0</v>
      </c>
      <c r="N22" s="9">
        <f t="shared" si="3"/>
        <v>0</v>
      </c>
      <c r="O22" s="9">
        <f t="shared" si="4"/>
        <v>0</v>
      </c>
      <c r="P22" s="9">
        <v>0</v>
      </c>
      <c r="Q22" s="9">
        <f t="shared" si="5"/>
        <v>0</v>
      </c>
      <c r="R22" s="9">
        <f t="shared" si="6"/>
        <v>0</v>
      </c>
      <c r="S22" s="9">
        <v>18</v>
      </c>
      <c r="T22" s="9" t="s">
        <v>226</v>
      </c>
    </row>
    <row r="23" spans="1:20" s="14" customFormat="1" ht="18.75" customHeight="1" hidden="1">
      <c r="A23" s="13" t="s">
        <v>135</v>
      </c>
      <c r="B23" s="9" t="s">
        <v>136</v>
      </c>
      <c r="C23" s="13" t="s">
        <v>137</v>
      </c>
      <c r="D23" s="13" t="s">
        <v>138</v>
      </c>
      <c r="E23" s="9" t="s">
        <v>102</v>
      </c>
      <c r="F23" s="9" t="s">
        <v>8</v>
      </c>
      <c r="G23" s="9" t="s">
        <v>9</v>
      </c>
      <c r="H23" s="9">
        <v>0</v>
      </c>
      <c r="I23" s="9">
        <v>0</v>
      </c>
      <c r="J23" s="9">
        <v>0</v>
      </c>
      <c r="K23" s="9">
        <v>0</v>
      </c>
      <c r="L23" s="9">
        <f t="shared" si="1"/>
        <v>0</v>
      </c>
      <c r="M23" s="9">
        <f t="shared" si="2"/>
        <v>0</v>
      </c>
      <c r="N23" s="9">
        <f t="shared" si="3"/>
        <v>0</v>
      </c>
      <c r="O23" s="9">
        <f t="shared" si="4"/>
        <v>0</v>
      </c>
      <c r="P23" s="9">
        <v>0</v>
      </c>
      <c r="Q23" s="9">
        <f t="shared" si="5"/>
        <v>0</v>
      </c>
      <c r="R23" s="9">
        <f t="shared" si="6"/>
        <v>0</v>
      </c>
      <c r="S23" s="9">
        <v>19</v>
      </c>
      <c r="T23" s="9" t="s">
        <v>226</v>
      </c>
    </row>
    <row r="24" spans="1:20" s="18" customFormat="1" ht="18.75" customHeight="1" hidden="1">
      <c r="A24" s="13" t="s">
        <v>256</v>
      </c>
      <c r="B24" s="9" t="s">
        <v>257</v>
      </c>
      <c r="C24" s="13" t="s">
        <v>258</v>
      </c>
      <c r="D24" s="15" t="s">
        <v>259</v>
      </c>
      <c r="E24" s="9" t="s">
        <v>102</v>
      </c>
      <c r="F24" s="9" t="s">
        <v>8</v>
      </c>
      <c r="G24" s="9" t="s">
        <v>9</v>
      </c>
      <c r="H24" s="16">
        <v>0</v>
      </c>
      <c r="I24" s="16">
        <v>0</v>
      </c>
      <c r="J24" s="16">
        <v>0</v>
      </c>
      <c r="K24" s="16">
        <v>0</v>
      </c>
      <c r="L24" s="16">
        <f t="shared" si="1"/>
        <v>0</v>
      </c>
      <c r="M24" s="16">
        <f t="shared" si="2"/>
        <v>0</v>
      </c>
      <c r="N24" s="16">
        <v>0</v>
      </c>
      <c r="O24" s="16">
        <v>0</v>
      </c>
      <c r="P24" s="16">
        <v>30.38</v>
      </c>
      <c r="Q24" s="16">
        <f t="shared" si="5"/>
        <v>15.19</v>
      </c>
      <c r="R24" s="16">
        <f t="shared" si="6"/>
        <v>15.19</v>
      </c>
      <c r="S24" s="17"/>
      <c r="T24" s="16" t="s">
        <v>260</v>
      </c>
    </row>
    <row r="25" spans="1:20" s="18" customFormat="1" ht="18.75" customHeight="1" hidden="1">
      <c r="A25" s="13" t="s">
        <v>261</v>
      </c>
      <c r="B25" s="9" t="s">
        <v>262</v>
      </c>
      <c r="C25" s="13" t="s">
        <v>263</v>
      </c>
      <c r="D25" s="9" t="s">
        <v>259</v>
      </c>
      <c r="E25" s="9" t="s">
        <v>264</v>
      </c>
      <c r="F25" s="9" t="s">
        <v>8</v>
      </c>
      <c r="G25" s="9" t="s">
        <v>9</v>
      </c>
      <c r="H25" s="16">
        <v>0</v>
      </c>
      <c r="I25" s="16">
        <v>0</v>
      </c>
      <c r="J25" s="16">
        <v>0</v>
      </c>
      <c r="K25" s="16">
        <v>0</v>
      </c>
      <c r="L25" s="16">
        <f t="shared" si="1"/>
        <v>0</v>
      </c>
      <c r="M25" s="16">
        <f t="shared" si="2"/>
        <v>0</v>
      </c>
      <c r="N25" s="16">
        <v>0</v>
      </c>
      <c r="O25" s="16">
        <v>0</v>
      </c>
      <c r="P25" s="16">
        <v>0</v>
      </c>
      <c r="Q25" s="16">
        <v>0</v>
      </c>
      <c r="R25" s="16">
        <f t="shared" si="6"/>
        <v>0</v>
      </c>
      <c r="S25" s="17"/>
      <c r="T25" s="16" t="s">
        <v>265</v>
      </c>
    </row>
    <row r="26" spans="1:20" s="18" customFormat="1" ht="18.75" customHeight="1" hidden="1">
      <c r="A26" s="13" t="s">
        <v>266</v>
      </c>
      <c r="B26" s="9" t="s">
        <v>267</v>
      </c>
      <c r="C26" s="13" t="s">
        <v>268</v>
      </c>
      <c r="D26" s="9" t="s">
        <v>259</v>
      </c>
      <c r="E26" s="9" t="s">
        <v>102</v>
      </c>
      <c r="F26" s="9" t="s">
        <v>8</v>
      </c>
      <c r="G26" s="9" t="s">
        <v>80</v>
      </c>
      <c r="H26" s="16">
        <v>0</v>
      </c>
      <c r="I26" s="16">
        <v>0</v>
      </c>
      <c r="J26" s="16">
        <v>0</v>
      </c>
      <c r="K26" s="16">
        <v>0</v>
      </c>
      <c r="L26" s="16">
        <f t="shared" si="1"/>
        <v>0</v>
      </c>
      <c r="M26" s="16">
        <f t="shared" si="2"/>
        <v>0</v>
      </c>
      <c r="N26" s="16">
        <v>0</v>
      </c>
      <c r="O26" s="16">
        <v>0</v>
      </c>
      <c r="P26" s="16">
        <v>0</v>
      </c>
      <c r="Q26" s="16">
        <v>0</v>
      </c>
      <c r="R26" s="16">
        <f t="shared" si="6"/>
        <v>0</v>
      </c>
      <c r="S26" s="17"/>
      <c r="T26" s="16" t="s">
        <v>265</v>
      </c>
    </row>
    <row r="27" spans="1:20" s="18" customFormat="1" ht="18.75" customHeight="1" hidden="1">
      <c r="A27" s="13" t="s">
        <v>269</v>
      </c>
      <c r="B27" s="9" t="s">
        <v>270</v>
      </c>
      <c r="C27" s="13" t="s">
        <v>271</v>
      </c>
      <c r="D27" s="9" t="s">
        <v>259</v>
      </c>
      <c r="E27" s="9" t="s">
        <v>102</v>
      </c>
      <c r="F27" s="9" t="s">
        <v>8</v>
      </c>
      <c r="G27" s="9" t="s">
        <v>80</v>
      </c>
      <c r="H27" s="16">
        <v>0</v>
      </c>
      <c r="I27" s="16">
        <v>0</v>
      </c>
      <c r="J27" s="16">
        <v>0</v>
      </c>
      <c r="K27" s="16">
        <v>0</v>
      </c>
      <c r="L27" s="16">
        <f t="shared" si="1"/>
        <v>0</v>
      </c>
      <c r="M27" s="16">
        <f t="shared" si="2"/>
        <v>0</v>
      </c>
      <c r="N27" s="16">
        <v>0</v>
      </c>
      <c r="O27" s="16">
        <v>0</v>
      </c>
      <c r="P27" s="16">
        <v>0</v>
      </c>
      <c r="Q27" s="16">
        <v>0</v>
      </c>
      <c r="R27" s="16">
        <v>0</v>
      </c>
      <c r="S27" s="17"/>
      <c r="T27" s="16" t="s">
        <v>265</v>
      </c>
    </row>
    <row r="28" spans="1:20" s="18" customFormat="1" ht="18.75" customHeight="1" hidden="1">
      <c r="A28" s="13" t="s">
        <v>272</v>
      </c>
      <c r="B28" s="9" t="s">
        <v>273</v>
      </c>
      <c r="C28" s="13" t="s">
        <v>274</v>
      </c>
      <c r="D28" s="9" t="s">
        <v>259</v>
      </c>
      <c r="E28" s="9" t="s">
        <v>102</v>
      </c>
      <c r="F28" s="9" t="s">
        <v>8</v>
      </c>
      <c r="G28" s="9" t="s">
        <v>80</v>
      </c>
      <c r="H28" s="16">
        <v>0</v>
      </c>
      <c r="I28" s="16">
        <v>0</v>
      </c>
      <c r="J28" s="16">
        <v>0</v>
      </c>
      <c r="K28" s="16">
        <v>0</v>
      </c>
      <c r="L28" s="16">
        <f t="shared" si="1"/>
        <v>0</v>
      </c>
      <c r="M28" s="16">
        <f t="shared" si="2"/>
        <v>0</v>
      </c>
      <c r="N28" s="16">
        <v>0</v>
      </c>
      <c r="O28" s="16">
        <v>0</v>
      </c>
      <c r="P28" s="16">
        <v>0</v>
      </c>
      <c r="Q28" s="16">
        <v>0</v>
      </c>
      <c r="R28" s="16">
        <v>0</v>
      </c>
      <c r="S28" s="17"/>
      <c r="T28" s="16" t="s">
        <v>265</v>
      </c>
    </row>
    <row r="29" spans="1:20" s="18" customFormat="1" ht="18.75" customHeight="1" hidden="1">
      <c r="A29" s="13" t="s">
        <v>275</v>
      </c>
      <c r="B29" s="9" t="s">
        <v>276</v>
      </c>
      <c r="C29" s="13" t="s">
        <v>277</v>
      </c>
      <c r="D29" s="16" t="s">
        <v>259</v>
      </c>
      <c r="E29" s="9" t="s">
        <v>102</v>
      </c>
      <c r="F29" s="9" t="s">
        <v>8</v>
      </c>
      <c r="G29" s="9" t="s">
        <v>9</v>
      </c>
      <c r="H29" s="16">
        <v>0</v>
      </c>
      <c r="I29" s="16">
        <v>0</v>
      </c>
      <c r="J29" s="16">
        <v>0</v>
      </c>
      <c r="K29" s="16">
        <v>0</v>
      </c>
      <c r="L29" s="16">
        <f t="shared" si="1"/>
        <v>0</v>
      </c>
      <c r="M29" s="16">
        <f t="shared" si="2"/>
        <v>0</v>
      </c>
      <c r="N29" s="16">
        <v>0</v>
      </c>
      <c r="O29" s="16">
        <v>0</v>
      </c>
      <c r="P29" s="16">
        <v>0</v>
      </c>
      <c r="Q29" s="16">
        <v>0</v>
      </c>
      <c r="R29" s="16">
        <v>0</v>
      </c>
      <c r="S29" s="17"/>
      <c r="T29" s="16" t="s">
        <v>265</v>
      </c>
    </row>
    <row r="30" spans="1:20" s="18" customFormat="1" ht="18.75" customHeight="1" hidden="1">
      <c r="A30" s="13" t="s">
        <v>278</v>
      </c>
      <c r="B30" s="9" t="s">
        <v>279</v>
      </c>
      <c r="C30" s="13" t="s">
        <v>280</v>
      </c>
      <c r="D30" s="16" t="s">
        <v>259</v>
      </c>
      <c r="E30" s="9" t="s">
        <v>102</v>
      </c>
      <c r="F30" s="9" t="s">
        <v>8</v>
      </c>
      <c r="G30" s="9" t="s">
        <v>9</v>
      </c>
      <c r="H30" s="16">
        <v>0</v>
      </c>
      <c r="I30" s="16">
        <v>0</v>
      </c>
      <c r="J30" s="16">
        <v>0</v>
      </c>
      <c r="K30" s="16">
        <v>0</v>
      </c>
      <c r="L30" s="16">
        <f t="shared" si="1"/>
        <v>0</v>
      </c>
      <c r="M30" s="16">
        <f t="shared" si="2"/>
        <v>0</v>
      </c>
      <c r="N30" s="16">
        <v>0</v>
      </c>
      <c r="O30" s="16">
        <v>0</v>
      </c>
      <c r="P30" s="16">
        <v>0</v>
      </c>
      <c r="Q30" s="16">
        <v>0</v>
      </c>
      <c r="R30" s="16">
        <v>0</v>
      </c>
      <c r="S30" s="17"/>
      <c r="T30" s="16" t="s">
        <v>265</v>
      </c>
    </row>
    <row r="31" spans="1:20" ht="20.25">
      <c r="A31" s="32" t="s">
        <v>312</v>
      </c>
      <c r="B31" s="32"/>
      <c r="C31" s="32"/>
      <c r="D31" s="32"/>
      <c r="E31" s="32"/>
      <c r="F31" s="32"/>
      <c r="G31" s="32"/>
      <c r="H31" s="32"/>
      <c r="I31" s="32"/>
      <c r="J31" s="32"/>
      <c r="K31" s="32"/>
      <c r="L31" s="32"/>
      <c r="M31" s="32"/>
      <c r="N31" s="32"/>
      <c r="O31" s="32"/>
      <c r="P31" s="32"/>
      <c r="Q31" s="32"/>
      <c r="R31" s="32"/>
      <c r="S31" s="32"/>
      <c r="T31" s="32"/>
    </row>
  </sheetData>
  <sheetProtection selectLockedCells="1" selectUnlockedCells="1"/>
  <mergeCells count="16">
    <mergeCell ref="A31:T31"/>
    <mergeCell ref="H3:J3"/>
    <mergeCell ref="K3:M3"/>
    <mergeCell ref="A1:T1"/>
    <mergeCell ref="A3:A4"/>
    <mergeCell ref="G3:G4"/>
    <mergeCell ref="B3:B4"/>
    <mergeCell ref="C3:C4"/>
    <mergeCell ref="D3:D4"/>
    <mergeCell ref="E3:E4"/>
    <mergeCell ref="F3:F4"/>
    <mergeCell ref="T3:T4"/>
    <mergeCell ref="N3:O3"/>
    <mergeCell ref="P3:Q3"/>
    <mergeCell ref="R3:R4"/>
    <mergeCell ref="S3:S4"/>
  </mergeCells>
  <printOptions horizontalCentered="1"/>
  <pageMargins left="0.15748031496062992" right="0.15748031496062992" top="0.4724409448818898" bottom="0.5118110236220472" header="0.5118110236220472" footer="0.3937007874015748"/>
  <pageSetup orientation="portrait" paperSize="9" r:id="rId1"/>
</worksheet>
</file>

<file path=xl/worksheets/sheet3.xml><?xml version="1.0" encoding="utf-8"?>
<worksheet xmlns="http://schemas.openxmlformats.org/spreadsheetml/2006/main" xmlns:r="http://schemas.openxmlformats.org/officeDocument/2006/relationships">
  <dimension ref="A1:T24"/>
  <sheetViews>
    <sheetView workbookViewId="0" topLeftCell="A1">
      <selection activeCell="S11" sqref="S11"/>
    </sheetView>
  </sheetViews>
  <sheetFormatPr defaultColWidth="9.00390625" defaultRowHeight="14.25"/>
  <cols>
    <col min="1" max="1" width="6.50390625" style="0" customWidth="1"/>
    <col min="2" max="2" width="8.875" style="0" customWidth="1"/>
    <col min="3" max="3" width="18.00390625" style="0" hidden="1" customWidth="1"/>
    <col min="4" max="4" width="6.875" style="0" hidden="1" customWidth="1"/>
    <col min="6" max="6" width="4.00390625" style="0" customWidth="1"/>
    <col min="7" max="7" width="8.375" style="0" customWidth="1"/>
    <col min="8" max="10" width="5.25390625" style="0" hidden="1" customWidth="1"/>
    <col min="11" max="13" width="0" style="0" hidden="1" customWidth="1"/>
    <col min="19" max="19" width="5.625" style="7" customWidth="1"/>
    <col min="20" max="20" width="6.375" style="8" customWidth="1"/>
  </cols>
  <sheetData>
    <row r="1" spans="1:20" s="25" customFormat="1" ht="67.5" customHeight="1">
      <c r="A1" s="41" t="s">
        <v>306</v>
      </c>
      <c r="B1" s="41"/>
      <c r="C1" s="41"/>
      <c r="D1" s="41"/>
      <c r="E1" s="41"/>
      <c r="F1" s="41"/>
      <c r="G1" s="41"/>
      <c r="H1" s="41"/>
      <c r="I1" s="41"/>
      <c r="J1" s="41"/>
      <c r="K1" s="41"/>
      <c r="L1" s="41"/>
      <c r="M1" s="41"/>
      <c r="N1" s="41"/>
      <c r="O1" s="41"/>
      <c r="P1" s="41"/>
      <c r="Q1" s="41"/>
      <c r="R1" s="41"/>
      <c r="S1" s="41"/>
      <c r="T1" s="41"/>
    </row>
    <row r="2" spans="1:20" ht="9" customHeight="1">
      <c r="A2" s="24"/>
      <c r="B2" s="24"/>
      <c r="C2" s="24"/>
      <c r="D2" s="24"/>
      <c r="E2" s="24"/>
      <c r="F2" s="24"/>
      <c r="G2" s="24"/>
      <c r="H2" s="23"/>
      <c r="I2" s="23"/>
      <c r="J2" s="23"/>
      <c r="K2" s="23"/>
      <c r="L2" s="23"/>
      <c r="M2" s="23"/>
      <c r="N2" s="23"/>
      <c r="O2" s="23"/>
      <c r="P2" s="23"/>
      <c r="Q2" s="23"/>
      <c r="R2" s="24"/>
      <c r="S2" s="24"/>
      <c r="T2" s="24"/>
    </row>
    <row r="3" spans="1:20" s="1" customFormat="1" ht="30" customHeight="1">
      <c r="A3" s="39" t="s">
        <v>0</v>
      </c>
      <c r="B3" s="39" t="s">
        <v>1</v>
      </c>
      <c r="C3" s="39" t="s">
        <v>2</v>
      </c>
      <c r="D3" s="39" t="s">
        <v>3</v>
      </c>
      <c r="E3" s="39" t="s">
        <v>4</v>
      </c>
      <c r="F3" s="39" t="s">
        <v>5</v>
      </c>
      <c r="G3" s="39" t="s">
        <v>6</v>
      </c>
      <c r="H3" s="31" t="s">
        <v>253</v>
      </c>
      <c r="I3" s="31"/>
      <c r="J3" s="31"/>
      <c r="K3" s="31" t="s">
        <v>254</v>
      </c>
      <c r="L3" s="31"/>
      <c r="M3" s="31"/>
      <c r="N3" s="33" t="s">
        <v>252</v>
      </c>
      <c r="O3" s="34"/>
      <c r="P3" s="33" t="s">
        <v>245</v>
      </c>
      <c r="Q3" s="34"/>
      <c r="R3" s="37" t="s">
        <v>255</v>
      </c>
      <c r="S3" s="37" t="s">
        <v>251</v>
      </c>
      <c r="T3" s="37" t="s">
        <v>308</v>
      </c>
    </row>
    <row r="4" spans="1:20" s="1" customFormat="1" ht="43.5" customHeight="1">
      <c r="A4" s="40"/>
      <c r="B4" s="40"/>
      <c r="C4" s="40"/>
      <c r="D4" s="40"/>
      <c r="E4" s="40"/>
      <c r="F4" s="40"/>
      <c r="G4" s="40"/>
      <c r="H4" s="2" t="s">
        <v>232</v>
      </c>
      <c r="I4" s="2" t="s">
        <v>229</v>
      </c>
      <c r="J4" s="2" t="s">
        <v>233</v>
      </c>
      <c r="K4" s="2" t="s">
        <v>240</v>
      </c>
      <c r="L4" s="2" t="s">
        <v>242</v>
      </c>
      <c r="M4" s="2" t="s">
        <v>241</v>
      </c>
      <c r="N4" s="2" t="s">
        <v>252</v>
      </c>
      <c r="O4" s="4" t="s">
        <v>250</v>
      </c>
      <c r="P4" s="4" t="s">
        <v>245</v>
      </c>
      <c r="Q4" s="4" t="s">
        <v>249</v>
      </c>
      <c r="R4" s="38"/>
      <c r="S4" s="38"/>
      <c r="T4" s="38"/>
    </row>
    <row r="5" spans="1:20" s="1" customFormat="1" ht="24.75" customHeight="1">
      <c r="A5" s="3" t="s">
        <v>199</v>
      </c>
      <c r="B5" s="2" t="s">
        <v>200</v>
      </c>
      <c r="C5" s="3" t="s">
        <v>201</v>
      </c>
      <c r="D5" s="3" t="s">
        <v>202</v>
      </c>
      <c r="E5" s="5" t="s">
        <v>175</v>
      </c>
      <c r="F5" s="5" t="s">
        <v>176</v>
      </c>
      <c r="G5" s="5" t="s">
        <v>9</v>
      </c>
      <c r="H5" s="5">
        <v>89</v>
      </c>
      <c r="I5" s="5">
        <v>78</v>
      </c>
      <c r="J5" s="5">
        <v>58</v>
      </c>
      <c r="K5" s="5">
        <f aca="true" t="shared" si="0" ref="K5:K17">H5*0.4</f>
        <v>35.6</v>
      </c>
      <c r="L5" s="5">
        <f aca="true" t="shared" si="1" ref="L5:L20">I5*0.3</f>
        <v>23.4</v>
      </c>
      <c r="M5" s="5">
        <f aca="true" t="shared" si="2" ref="M5:M20">J5*0.3</f>
        <v>17.4</v>
      </c>
      <c r="N5" s="28">
        <f aca="true" t="shared" si="3" ref="N5:N19">K5+L5+M5</f>
        <v>76.4</v>
      </c>
      <c r="O5" s="28">
        <f aca="true" t="shared" si="4" ref="O5:O19">N5*0.15</f>
        <v>11.46</v>
      </c>
      <c r="P5" s="28">
        <v>65.86</v>
      </c>
      <c r="Q5" s="28">
        <f aca="true" t="shared" si="5" ref="Q5:Q19">P5*0.5</f>
        <v>32.93</v>
      </c>
      <c r="R5" s="28">
        <f aca="true" t="shared" si="6" ref="R5:R19">O5+Q5</f>
        <v>44.39</v>
      </c>
      <c r="S5" s="27">
        <v>1</v>
      </c>
      <c r="T5" s="5" t="s">
        <v>309</v>
      </c>
    </row>
    <row r="6" spans="1:20" s="1" customFormat="1" ht="24.75" customHeight="1">
      <c r="A6" s="3" t="s">
        <v>206</v>
      </c>
      <c r="B6" s="2" t="s">
        <v>207</v>
      </c>
      <c r="C6" s="3" t="s">
        <v>208</v>
      </c>
      <c r="D6" s="3" t="s">
        <v>209</v>
      </c>
      <c r="E6" s="5" t="s">
        <v>175</v>
      </c>
      <c r="F6" s="5" t="s">
        <v>176</v>
      </c>
      <c r="G6" s="5" t="s">
        <v>80</v>
      </c>
      <c r="H6" s="5">
        <v>75</v>
      </c>
      <c r="I6" s="5">
        <v>53</v>
      </c>
      <c r="J6" s="5">
        <v>91</v>
      </c>
      <c r="K6" s="5">
        <f t="shared" si="0"/>
        <v>30</v>
      </c>
      <c r="L6" s="5">
        <f t="shared" si="1"/>
        <v>15.899999999999999</v>
      </c>
      <c r="M6" s="5">
        <f t="shared" si="2"/>
        <v>27.3</v>
      </c>
      <c r="N6" s="28">
        <f t="shared" si="3"/>
        <v>73.2</v>
      </c>
      <c r="O6" s="28">
        <f t="shared" si="4"/>
        <v>10.98</v>
      </c>
      <c r="P6" s="28">
        <v>65.77</v>
      </c>
      <c r="Q6" s="28">
        <f t="shared" si="5"/>
        <v>32.885</v>
      </c>
      <c r="R6" s="28">
        <f t="shared" si="6"/>
        <v>43.864999999999995</v>
      </c>
      <c r="S6" s="27">
        <v>2</v>
      </c>
      <c r="T6" s="5" t="s">
        <v>309</v>
      </c>
    </row>
    <row r="7" spans="1:20" s="1" customFormat="1" ht="24.75" customHeight="1">
      <c r="A7" s="3" t="s">
        <v>189</v>
      </c>
      <c r="B7" s="2" t="s">
        <v>190</v>
      </c>
      <c r="C7" s="3" t="s">
        <v>191</v>
      </c>
      <c r="D7" s="3" t="s">
        <v>192</v>
      </c>
      <c r="E7" s="5" t="s">
        <v>175</v>
      </c>
      <c r="F7" s="5" t="s">
        <v>176</v>
      </c>
      <c r="G7" s="5" t="s">
        <v>9</v>
      </c>
      <c r="H7" s="5">
        <v>77</v>
      </c>
      <c r="I7" s="5">
        <v>54</v>
      </c>
      <c r="J7" s="5">
        <v>94</v>
      </c>
      <c r="K7" s="5">
        <f t="shared" si="0"/>
        <v>30.8</v>
      </c>
      <c r="L7" s="5">
        <f t="shared" si="1"/>
        <v>16.2</v>
      </c>
      <c r="M7" s="5">
        <f t="shared" si="2"/>
        <v>28.2</v>
      </c>
      <c r="N7" s="28">
        <f t="shared" si="3"/>
        <v>75.2</v>
      </c>
      <c r="O7" s="28">
        <f t="shared" si="4"/>
        <v>11.28</v>
      </c>
      <c r="P7" s="28">
        <v>64.44</v>
      </c>
      <c r="Q7" s="28">
        <f t="shared" si="5"/>
        <v>32.22</v>
      </c>
      <c r="R7" s="28">
        <f t="shared" si="6"/>
        <v>43.5</v>
      </c>
      <c r="S7" s="27">
        <v>3</v>
      </c>
      <c r="T7" s="5" t="s">
        <v>309</v>
      </c>
    </row>
    <row r="8" spans="1:20" s="1" customFormat="1" ht="24.75" customHeight="1">
      <c r="A8" s="3" t="s">
        <v>222</v>
      </c>
      <c r="B8" s="2" t="s">
        <v>223</v>
      </c>
      <c r="C8" s="3" t="s">
        <v>224</v>
      </c>
      <c r="D8" s="3" t="s">
        <v>225</v>
      </c>
      <c r="E8" s="5" t="s">
        <v>175</v>
      </c>
      <c r="F8" s="5" t="s">
        <v>176</v>
      </c>
      <c r="G8" s="5" t="s">
        <v>97</v>
      </c>
      <c r="H8" s="5">
        <v>72</v>
      </c>
      <c r="I8" s="5">
        <v>50</v>
      </c>
      <c r="J8" s="5">
        <v>100</v>
      </c>
      <c r="K8" s="5">
        <f t="shared" si="0"/>
        <v>28.8</v>
      </c>
      <c r="L8" s="5">
        <f t="shared" si="1"/>
        <v>15</v>
      </c>
      <c r="M8" s="5">
        <f t="shared" si="2"/>
        <v>30</v>
      </c>
      <c r="N8" s="28">
        <f t="shared" si="3"/>
        <v>73.8</v>
      </c>
      <c r="O8" s="28">
        <f t="shared" si="4"/>
        <v>11.069999999999999</v>
      </c>
      <c r="P8" s="28">
        <v>60.94</v>
      </c>
      <c r="Q8" s="28">
        <f t="shared" si="5"/>
        <v>30.47</v>
      </c>
      <c r="R8" s="28">
        <f t="shared" si="6"/>
        <v>41.54</v>
      </c>
      <c r="S8" s="27">
        <v>4</v>
      </c>
      <c r="T8" s="5" t="s">
        <v>309</v>
      </c>
    </row>
    <row r="9" spans="1:20" s="1" customFormat="1" ht="24.75" customHeight="1">
      <c r="A9" s="3" t="s">
        <v>196</v>
      </c>
      <c r="B9" s="2" t="s">
        <v>197</v>
      </c>
      <c r="C9" s="3" t="s">
        <v>301</v>
      </c>
      <c r="D9" s="3" t="s">
        <v>198</v>
      </c>
      <c r="E9" s="5" t="s">
        <v>175</v>
      </c>
      <c r="F9" s="5" t="s">
        <v>176</v>
      </c>
      <c r="G9" s="5" t="s">
        <v>9</v>
      </c>
      <c r="H9" s="5">
        <v>54</v>
      </c>
      <c r="I9" s="5">
        <v>49</v>
      </c>
      <c r="J9" s="5">
        <v>67</v>
      </c>
      <c r="K9" s="5">
        <f t="shared" si="0"/>
        <v>21.6</v>
      </c>
      <c r="L9" s="5">
        <f t="shared" si="1"/>
        <v>14.7</v>
      </c>
      <c r="M9" s="5">
        <f t="shared" si="2"/>
        <v>20.099999999999998</v>
      </c>
      <c r="N9" s="28">
        <f t="shared" si="3"/>
        <v>56.39999999999999</v>
      </c>
      <c r="O9" s="28">
        <f t="shared" si="4"/>
        <v>8.459999999999999</v>
      </c>
      <c r="P9" s="28">
        <v>65.55</v>
      </c>
      <c r="Q9" s="28">
        <f t="shared" si="5"/>
        <v>32.775</v>
      </c>
      <c r="R9" s="28">
        <f t="shared" si="6"/>
        <v>41.235</v>
      </c>
      <c r="S9" s="27">
        <v>5</v>
      </c>
      <c r="T9" s="5" t="s">
        <v>309</v>
      </c>
    </row>
    <row r="10" spans="1:20" s="1" customFormat="1" ht="24.75" customHeight="1">
      <c r="A10" s="3" t="s">
        <v>185</v>
      </c>
      <c r="B10" s="2" t="s">
        <v>186</v>
      </c>
      <c r="C10" s="3" t="s">
        <v>187</v>
      </c>
      <c r="D10" s="3" t="s">
        <v>188</v>
      </c>
      <c r="E10" s="5" t="s">
        <v>175</v>
      </c>
      <c r="F10" s="5" t="s">
        <v>176</v>
      </c>
      <c r="G10" s="5" t="s">
        <v>9</v>
      </c>
      <c r="H10" s="6">
        <v>36</v>
      </c>
      <c r="I10" s="5">
        <v>53</v>
      </c>
      <c r="J10" s="5">
        <v>58</v>
      </c>
      <c r="K10" s="5">
        <f t="shared" si="0"/>
        <v>14.4</v>
      </c>
      <c r="L10" s="5">
        <f t="shared" si="1"/>
        <v>15.899999999999999</v>
      </c>
      <c r="M10" s="5">
        <f t="shared" si="2"/>
        <v>17.4</v>
      </c>
      <c r="N10" s="28">
        <f t="shared" si="3"/>
        <v>47.699999999999996</v>
      </c>
      <c r="O10" s="28">
        <f t="shared" si="4"/>
        <v>7.154999999999999</v>
      </c>
      <c r="P10" s="28">
        <v>63.63</v>
      </c>
      <c r="Q10" s="28">
        <f t="shared" si="5"/>
        <v>31.815</v>
      </c>
      <c r="R10" s="28">
        <f t="shared" si="6"/>
        <v>38.97</v>
      </c>
      <c r="S10" s="27">
        <v>6</v>
      </c>
      <c r="T10" s="5" t="s">
        <v>309</v>
      </c>
    </row>
    <row r="11" spans="1:20" s="1" customFormat="1" ht="24.75" customHeight="1">
      <c r="A11" s="3" t="s">
        <v>218</v>
      </c>
      <c r="B11" s="2" t="s">
        <v>219</v>
      </c>
      <c r="C11" s="3" t="s">
        <v>220</v>
      </c>
      <c r="D11" s="3" t="s">
        <v>221</v>
      </c>
      <c r="E11" s="5" t="s">
        <v>175</v>
      </c>
      <c r="F11" s="5" t="s">
        <v>176</v>
      </c>
      <c r="G11" s="5" t="s">
        <v>97</v>
      </c>
      <c r="H11" s="5">
        <v>44</v>
      </c>
      <c r="I11" s="5">
        <v>69</v>
      </c>
      <c r="J11" s="5">
        <v>37</v>
      </c>
      <c r="K11" s="5">
        <f t="shared" si="0"/>
        <v>17.6</v>
      </c>
      <c r="L11" s="5">
        <f t="shared" si="1"/>
        <v>20.7</v>
      </c>
      <c r="M11" s="5">
        <f t="shared" si="2"/>
        <v>11.1</v>
      </c>
      <c r="N11" s="28">
        <f t="shared" si="3"/>
        <v>49.4</v>
      </c>
      <c r="O11" s="28">
        <f t="shared" si="4"/>
        <v>7.409999999999999</v>
      </c>
      <c r="P11" s="28">
        <v>60.58</v>
      </c>
      <c r="Q11" s="28">
        <f t="shared" si="5"/>
        <v>30.29</v>
      </c>
      <c r="R11" s="28">
        <f t="shared" si="6"/>
        <v>37.699999999999996</v>
      </c>
      <c r="S11" s="27">
        <v>7</v>
      </c>
      <c r="T11" s="5" t="s">
        <v>309</v>
      </c>
    </row>
    <row r="12" spans="1:20" s="1" customFormat="1" ht="24.75" customHeight="1">
      <c r="A12" s="3" t="s">
        <v>181</v>
      </c>
      <c r="B12" s="2" t="s">
        <v>182</v>
      </c>
      <c r="C12" s="3" t="s">
        <v>183</v>
      </c>
      <c r="D12" s="3" t="s">
        <v>184</v>
      </c>
      <c r="E12" s="5" t="s">
        <v>175</v>
      </c>
      <c r="F12" s="5" t="s">
        <v>176</v>
      </c>
      <c r="G12" s="5" t="s">
        <v>9</v>
      </c>
      <c r="H12" s="5">
        <v>14</v>
      </c>
      <c r="I12" s="5">
        <v>73</v>
      </c>
      <c r="J12" s="5">
        <v>10</v>
      </c>
      <c r="K12" s="5">
        <f t="shared" si="0"/>
        <v>5.6000000000000005</v>
      </c>
      <c r="L12" s="5">
        <f t="shared" si="1"/>
        <v>21.9</v>
      </c>
      <c r="M12" s="5">
        <f t="shared" si="2"/>
        <v>3</v>
      </c>
      <c r="N12" s="28">
        <f t="shared" si="3"/>
        <v>30.5</v>
      </c>
      <c r="O12" s="28">
        <f t="shared" si="4"/>
        <v>4.575</v>
      </c>
      <c r="P12" s="28">
        <v>66.1</v>
      </c>
      <c r="Q12" s="28">
        <f t="shared" si="5"/>
        <v>33.05</v>
      </c>
      <c r="R12" s="28">
        <f t="shared" si="6"/>
        <v>37.625</v>
      </c>
      <c r="S12" s="27">
        <v>8</v>
      </c>
      <c r="T12" s="5" t="s">
        <v>309</v>
      </c>
    </row>
    <row r="13" spans="1:20" s="1" customFormat="1" ht="24.75" customHeight="1">
      <c r="A13" s="3" t="s">
        <v>203</v>
      </c>
      <c r="B13" s="2" t="s">
        <v>204</v>
      </c>
      <c r="C13" s="3" t="s">
        <v>302</v>
      </c>
      <c r="D13" s="3" t="s">
        <v>205</v>
      </c>
      <c r="E13" s="5" t="s">
        <v>175</v>
      </c>
      <c r="F13" s="5" t="s">
        <v>176</v>
      </c>
      <c r="G13" s="5" t="s">
        <v>9</v>
      </c>
      <c r="H13" s="5">
        <v>73</v>
      </c>
      <c r="I13" s="5">
        <v>51</v>
      </c>
      <c r="J13" s="5">
        <v>61</v>
      </c>
      <c r="K13" s="5">
        <f t="shared" si="0"/>
        <v>29.200000000000003</v>
      </c>
      <c r="L13" s="5">
        <f t="shared" si="1"/>
        <v>15.299999999999999</v>
      </c>
      <c r="M13" s="5">
        <f t="shared" si="2"/>
        <v>18.3</v>
      </c>
      <c r="N13" s="28">
        <f t="shared" si="3"/>
        <v>62.8</v>
      </c>
      <c r="O13" s="28">
        <f t="shared" si="4"/>
        <v>9.42</v>
      </c>
      <c r="P13" s="28">
        <v>54.4</v>
      </c>
      <c r="Q13" s="28">
        <f t="shared" si="5"/>
        <v>27.2</v>
      </c>
      <c r="R13" s="28">
        <f t="shared" si="6"/>
        <v>36.62</v>
      </c>
      <c r="S13" s="27">
        <v>9</v>
      </c>
      <c r="T13" s="5" t="s">
        <v>309</v>
      </c>
    </row>
    <row r="14" spans="1:20" s="1" customFormat="1" ht="24.75" customHeight="1">
      <c r="A14" s="3" t="s">
        <v>177</v>
      </c>
      <c r="B14" s="2" t="s">
        <v>178</v>
      </c>
      <c r="C14" s="3" t="s">
        <v>179</v>
      </c>
      <c r="D14" s="3" t="s">
        <v>180</v>
      </c>
      <c r="E14" s="5" t="s">
        <v>175</v>
      </c>
      <c r="F14" s="5" t="s">
        <v>176</v>
      </c>
      <c r="G14" s="5" t="s">
        <v>9</v>
      </c>
      <c r="H14" s="5">
        <v>52</v>
      </c>
      <c r="I14" s="5">
        <v>68</v>
      </c>
      <c r="J14" s="5">
        <v>13</v>
      </c>
      <c r="K14" s="5">
        <f t="shared" si="0"/>
        <v>20.8</v>
      </c>
      <c r="L14" s="5">
        <f t="shared" si="1"/>
        <v>20.4</v>
      </c>
      <c r="M14" s="5">
        <f t="shared" si="2"/>
        <v>3.9</v>
      </c>
      <c r="N14" s="28">
        <f t="shared" si="3"/>
        <v>45.1</v>
      </c>
      <c r="O14" s="28">
        <f t="shared" si="4"/>
        <v>6.765</v>
      </c>
      <c r="P14" s="28">
        <v>59.37</v>
      </c>
      <c r="Q14" s="28">
        <f t="shared" si="5"/>
        <v>29.685</v>
      </c>
      <c r="R14" s="28">
        <f t="shared" si="6"/>
        <v>36.449999999999996</v>
      </c>
      <c r="S14" s="27">
        <v>10</v>
      </c>
      <c r="T14" s="5" t="s">
        <v>309</v>
      </c>
    </row>
    <row r="15" spans="1:20" s="1" customFormat="1" ht="24.75" customHeight="1">
      <c r="A15" s="3" t="s">
        <v>210</v>
      </c>
      <c r="B15" s="2" t="s">
        <v>211</v>
      </c>
      <c r="C15" s="3" t="s">
        <v>212</v>
      </c>
      <c r="D15" s="3" t="s">
        <v>213</v>
      </c>
      <c r="E15" s="5" t="s">
        <v>175</v>
      </c>
      <c r="F15" s="5" t="s">
        <v>176</v>
      </c>
      <c r="G15" s="5" t="s">
        <v>80</v>
      </c>
      <c r="H15" s="5">
        <v>24</v>
      </c>
      <c r="I15" s="5">
        <v>48</v>
      </c>
      <c r="J15" s="5">
        <v>37</v>
      </c>
      <c r="K15" s="5">
        <f t="shared" si="0"/>
        <v>9.600000000000001</v>
      </c>
      <c r="L15" s="5">
        <f t="shared" si="1"/>
        <v>14.399999999999999</v>
      </c>
      <c r="M15" s="5">
        <f t="shared" si="2"/>
        <v>11.1</v>
      </c>
      <c r="N15" s="28">
        <f t="shared" si="3"/>
        <v>35.1</v>
      </c>
      <c r="O15" s="28">
        <f t="shared" si="4"/>
        <v>5.265</v>
      </c>
      <c r="P15" s="28">
        <v>58.99</v>
      </c>
      <c r="Q15" s="28">
        <f t="shared" si="5"/>
        <v>29.495</v>
      </c>
      <c r="R15" s="28">
        <f t="shared" si="6"/>
        <v>34.76</v>
      </c>
      <c r="S15" s="27">
        <v>11</v>
      </c>
      <c r="T15" s="5" t="s">
        <v>309</v>
      </c>
    </row>
    <row r="16" spans="1:20" s="1" customFormat="1" ht="24.75" customHeight="1">
      <c r="A16" s="3" t="s">
        <v>214</v>
      </c>
      <c r="B16" s="2" t="s">
        <v>215</v>
      </c>
      <c r="C16" s="3" t="s">
        <v>216</v>
      </c>
      <c r="D16" s="3" t="s">
        <v>217</v>
      </c>
      <c r="E16" s="5" t="s">
        <v>175</v>
      </c>
      <c r="F16" s="5" t="s">
        <v>176</v>
      </c>
      <c r="G16" s="5" t="s">
        <v>80</v>
      </c>
      <c r="H16" s="5">
        <v>66</v>
      </c>
      <c r="I16" s="5">
        <v>64</v>
      </c>
      <c r="J16" s="5">
        <v>34</v>
      </c>
      <c r="K16" s="5">
        <f t="shared" si="0"/>
        <v>26.400000000000002</v>
      </c>
      <c r="L16" s="5">
        <f t="shared" si="1"/>
        <v>19.2</v>
      </c>
      <c r="M16" s="5">
        <f t="shared" si="2"/>
        <v>10.2</v>
      </c>
      <c r="N16" s="28">
        <f t="shared" si="3"/>
        <v>55.8</v>
      </c>
      <c r="O16" s="28">
        <f t="shared" si="4"/>
        <v>8.37</v>
      </c>
      <c r="P16" s="28">
        <v>52.78</v>
      </c>
      <c r="Q16" s="28">
        <f t="shared" si="5"/>
        <v>26.39</v>
      </c>
      <c r="R16" s="28">
        <f t="shared" si="6"/>
        <v>34.76</v>
      </c>
      <c r="S16" s="27">
        <v>12</v>
      </c>
      <c r="T16" s="5" t="s">
        <v>309</v>
      </c>
    </row>
    <row r="17" spans="1:20" s="1" customFormat="1" ht="22.5" customHeight="1" hidden="1">
      <c r="A17" s="3" t="s">
        <v>171</v>
      </c>
      <c r="B17" s="2" t="s">
        <v>172</v>
      </c>
      <c r="C17" s="3" t="s">
        <v>173</v>
      </c>
      <c r="D17" s="3" t="s">
        <v>174</v>
      </c>
      <c r="E17" s="5" t="s">
        <v>175</v>
      </c>
      <c r="F17" s="5" t="s">
        <v>176</v>
      </c>
      <c r="G17" s="5" t="s">
        <v>9</v>
      </c>
      <c r="H17" s="5">
        <v>30</v>
      </c>
      <c r="I17" s="5">
        <v>48</v>
      </c>
      <c r="J17" s="5">
        <v>25</v>
      </c>
      <c r="K17" s="5">
        <f t="shared" si="0"/>
        <v>12</v>
      </c>
      <c r="L17" s="5">
        <f t="shared" si="1"/>
        <v>14.399999999999999</v>
      </c>
      <c r="M17" s="5">
        <f t="shared" si="2"/>
        <v>7.5</v>
      </c>
      <c r="N17" s="5">
        <f t="shared" si="3"/>
        <v>33.9</v>
      </c>
      <c r="O17" s="5">
        <f t="shared" si="4"/>
        <v>5.085</v>
      </c>
      <c r="P17" s="5">
        <v>54.38</v>
      </c>
      <c r="Q17" s="5">
        <f t="shared" si="5"/>
        <v>27.19</v>
      </c>
      <c r="R17" s="5">
        <f t="shared" si="6"/>
        <v>32.275</v>
      </c>
      <c r="S17" s="5">
        <v>13</v>
      </c>
      <c r="T17" s="5"/>
    </row>
    <row r="18" spans="1:20" s="18" customFormat="1" ht="22.5" customHeight="1" hidden="1">
      <c r="A18" s="13" t="s">
        <v>281</v>
      </c>
      <c r="B18" s="9" t="s">
        <v>282</v>
      </c>
      <c r="C18" s="13" t="s">
        <v>283</v>
      </c>
      <c r="D18" s="15" t="s">
        <v>259</v>
      </c>
      <c r="E18" s="9" t="s">
        <v>175</v>
      </c>
      <c r="F18" s="9" t="s">
        <v>176</v>
      </c>
      <c r="G18" s="9" t="s">
        <v>9</v>
      </c>
      <c r="H18" s="19">
        <v>0</v>
      </c>
      <c r="I18" s="19">
        <v>0</v>
      </c>
      <c r="J18" s="19">
        <v>0</v>
      </c>
      <c r="K18" s="19">
        <v>0</v>
      </c>
      <c r="L18" s="19">
        <f>I18*0.3</f>
        <v>0</v>
      </c>
      <c r="M18" s="19">
        <f>J18*0.3</f>
        <v>0</v>
      </c>
      <c r="N18" s="19">
        <f>K18+L18+M18</f>
        <v>0</v>
      </c>
      <c r="O18" s="19">
        <f>N18*0.15</f>
        <v>0</v>
      </c>
      <c r="P18" s="19">
        <v>54.65</v>
      </c>
      <c r="Q18" s="19">
        <f>P18*0.5</f>
        <v>27.325</v>
      </c>
      <c r="R18" s="19">
        <f>O18+Q18</f>
        <v>27.325</v>
      </c>
      <c r="S18" s="20">
        <v>14</v>
      </c>
      <c r="T18" s="21" t="s">
        <v>284</v>
      </c>
    </row>
    <row r="19" spans="1:20" s="14" customFormat="1" ht="22.5" customHeight="1" hidden="1">
      <c r="A19" s="13" t="s">
        <v>193</v>
      </c>
      <c r="B19" s="9" t="s">
        <v>194</v>
      </c>
      <c r="C19" s="13" t="s">
        <v>195</v>
      </c>
      <c r="D19" s="22" t="s">
        <v>296</v>
      </c>
      <c r="E19" s="10" t="s">
        <v>175</v>
      </c>
      <c r="F19" s="10" t="s">
        <v>176</v>
      </c>
      <c r="G19" s="10" t="s">
        <v>9</v>
      </c>
      <c r="H19" s="10">
        <v>0</v>
      </c>
      <c r="I19" s="10">
        <v>0</v>
      </c>
      <c r="J19" s="10">
        <v>0</v>
      </c>
      <c r="K19" s="10">
        <v>0</v>
      </c>
      <c r="L19" s="10">
        <f t="shared" si="1"/>
        <v>0</v>
      </c>
      <c r="M19" s="10">
        <f t="shared" si="2"/>
        <v>0</v>
      </c>
      <c r="N19" s="10">
        <f t="shared" si="3"/>
        <v>0</v>
      </c>
      <c r="O19" s="10">
        <f t="shared" si="4"/>
        <v>0</v>
      </c>
      <c r="P19" s="10">
        <v>0</v>
      </c>
      <c r="Q19" s="10">
        <f t="shared" si="5"/>
        <v>0</v>
      </c>
      <c r="R19" s="10">
        <f t="shared" si="6"/>
        <v>0</v>
      </c>
      <c r="S19" s="10"/>
      <c r="T19" s="10" t="s">
        <v>227</v>
      </c>
    </row>
    <row r="20" spans="1:20" s="18" customFormat="1" ht="22.5" customHeight="1" hidden="1">
      <c r="A20" s="13" t="s">
        <v>285</v>
      </c>
      <c r="B20" s="9" t="s">
        <v>286</v>
      </c>
      <c r="C20" s="13" t="s">
        <v>287</v>
      </c>
      <c r="D20" s="15" t="s">
        <v>259</v>
      </c>
      <c r="E20" s="9" t="s">
        <v>175</v>
      </c>
      <c r="F20" s="9" t="s">
        <v>176</v>
      </c>
      <c r="G20" s="9" t="s">
        <v>9</v>
      </c>
      <c r="H20" s="19">
        <v>0</v>
      </c>
      <c r="I20" s="19">
        <v>0</v>
      </c>
      <c r="J20" s="19">
        <v>0</v>
      </c>
      <c r="K20" s="19">
        <v>0</v>
      </c>
      <c r="L20" s="19">
        <f t="shared" si="1"/>
        <v>0</v>
      </c>
      <c r="M20" s="19">
        <f t="shared" si="2"/>
        <v>0</v>
      </c>
      <c r="N20" s="19">
        <v>0</v>
      </c>
      <c r="O20" s="19">
        <v>0</v>
      </c>
      <c r="P20" s="19">
        <v>0</v>
      </c>
      <c r="Q20" s="19">
        <v>0</v>
      </c>
      <c r="R20" s="19">
        <v>0</v>
      </c>
      <c r="S20" s="20"/>
      <c r="T20" s="21"/>
    </row>
    <row r="21" spans="1:20" s="18" customFormat="1" ht="22.5" customHeight="1" hidden="1">
      <c r="A21" s="13" t="s">
        <v>288</v>
      </c>
      <c r="B21" s="9" t="s">
        <v>289</v>
      </c>
      <c r="C21" s="13" t="s">
        <v>290</v>
      </c>
      <c r="D21" s="15" t="s">
        <v>259</v>
      </c>
      <c r="E21" s="9" t="s">
        <v>175</v>
      </c>
      <c r="F21" s="9" t="s">
        <v>176</v>
      </c>
      <c r="G21" s="9" t="s">
        <v>9</v>
      </c>
      <c r="H21" s="19">
        <v>0</v>
      </c>
      <c r="I21" s="19">
        <v>0</v>
      </c>
      <c r="J21" s="19">
        <v>0</v>
      </c>
      <c r="K21" s="19">
        <v>0</v>
      </c>
      <c r="L21" s="19">
        <f aca="true" t="shared" si="7" ref="L21:M23">I21*0.3</f>
        <v>0</v>
      </c>
      <c r="M21" s="19">
        <f t="shared" si="7"/>
        <v>0</v>
      </c>
      <c r="N21" s="19">
        <v>0</v>
      </c>
      <c r="O21" s="19">
        <v>0</v>
      </c>
      <c r="P21" s="19">
        <v>0</v>
      </c>
      <c r="Q21" s="19">
        <v>0</v>
      </c>
      <c r="R21" s="19">
        <v>0</v>
      </c>
      <c r="S21" s="20"/>
      <c r="T21" s="21"/>
    </row>
    <row r="22" spans="1:20" s="18" customFormat="1" ht="22.5" customHeight="1" hidden="1">
      <c r="A22" s="13" t="s">
        <v>291</v>
      </c>
      <c r="B22" s="9" t="s">
        <v>292</v>
      </c>
      <c r="C22" s="13" t="s">
        <v>293</v>
      </c>
      <c r="D22" s="15" t="s">
        <v>259</v>
      </c>
      <c r="E22" s="9" t="s">
        <v>175</v>
      </c>
      <c r="F22" s="9" t="s">
        <v>176</v>
      </c>
      <c r="G22" s="9" t="s">
        <v>80</v>
      </c>
      <c r="H22" s="19">
        <v>0</v>
      </c>
      <c r="I22" s="19">
        <v>0</v>
      </c>
      <c r="J22" s="19">
        <v>0</v>
      </c>
      <c r="K22" s="19">
        <v>0</v>
      </c>
      <c r="L22" s="19">
        <f t="shared" si="7"/>
        <v>0</v>
      </c>
      <c r="M22" s="19">
        <f t="shared" si="7"/>
        <v>0</v>
      </c>
      <c r="N22" s="19">
        <v>0</v>
      </c>
      <c r="O22" s="19">
        <v>0</v>
      </c>
      <c r="P22" s="19">
        <v>0</v>
      </c>
      <c r="Q22" s="19">
        <v>0</v>
      </c>
      <c r="R22" s="19">
        <v>0</v>
      </c>
      <c r="S22" s="20"/>
      <c r="T22" s="21"/>
    </row>
    <row r="23" spans="1:20" s="18" customFormat="1" ht="22.5" customHeight="1" hidden="1">
      <c r="A23" s="13" t="s">
        <v>294</v>
      </c>
      <c r="B23" s="9" t="s">
        <v>295</v>
      </c>
      <c r="C23" s="13" t="s">
        <v>303</v>
      </c>
      <c r="D23" s="15" t="s">
        <v>259</v>
      </c>
      <c r="E23" s="9" t="s">
        <v>175</v>
      </c>
      <c r="F23" s="9" t="s">
        <v>176</v>
      </c>
      <c r="G23" s="9" t="s">
        <v>80</v>
      </c>
      <c r="H23" s="19">
        <v>0</v>
      </c>
      <c r="I23" s="19">
        <v>0</v>
      </c>
      <c r="J23" s="19">
        <v>0</v>
      </c>
      <c r="K23" s="19">
        <v>0</v>
      </c>
      <c r="L23" s="19">
        <f t="shared" si="7"/>
        <v>0</v>
      </c>
      <c r="M23" s="19">
        <f t="shared" si="7"/>
        <v>0</v>
      </c>
      <c r="N23" s="19">
        <v>0</v>
      </c>
      <c r="O23" s="19">
        <v>0</v>
      </c>
      <c r="P23" s="19">
        <v>0</v>
      </c>
      <c r="Q23" s="19">
        <v>0</v>
      </c>
      <c r="R23" s="19">
        <v>0</v>
      </c>
      <c r="S23" s="20"/>
      <c r="T23" s="21"/>
    </row>
    <row r="24" spans="1:20" ht="20.25">
      <c r="A24" s="32" t="s">
        <v>312</v>
      </c>
      <c r="B24" s="32"/>
      <c r="C24" s="32"/>
      <c r="D24" s="32"/>
      <c r="E24" s="32"/>
      <c r="F24" s="32"/>
      <c r="G24" s="32"/>
      <c r="H24" s="32"/>
      <c r="I24" s="32"/>
      <c r="J24" s="32"/>
      <c r="K24" s="32"/>
      <c r="L24" s="32"/>
      <c r="M24" s="32"/>
      <c r="N24" s="32"/>
      <c r="O24" s="32"/>
      <c r="P24" s="32"/>
      <c r="Q24" s="32"/>
      <c r="R24" s="32"/>
      <c r="S24" s="32"/>
      <c r="T24" s="32"/>
    </row>
  </sheetData>
  <sheetProtection selectLockedCells="1" selectUnlockedCells="1"/>
  <mergeCells count="16">
    <mergeCell ref="A24:T24"/>
    <mergeCell ref="A1:T1"/>
    <mergeCell ref="N3:O3"/>
    <mergeCell ref="P3:Q3"/>
    <mergeCell ref="G3:G4"/>
    <mergeCell ref="F3:F4"/>
    <mergeCell ref="E3:E4"/>
    <mergeCell ref="D3:D4"/>
    <mergeCell ref="C3:C4"/>
    <mergeCell ref="B3:B4"/>
    <mergeCell ref="A3:A4"/>
    <mergeCell ref="S3:S4"/>
    <mergeCell ref="T3:T4"/>
    <mergeCell ref="R3:R4"/>
    <mergeCell ref="H3:J3"/>
    <mergeCell ref="K3:M3"/>
  </mergeCells>
  <printOptions horizontalCentered="1"/>
  <pageMargins left="0.15748031496062992" right="0.15748031496062992" top="0.629921259842519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2017-06-27T02:33:14Z</cp:lastPrinted>
  <dcterms:created xsi:type="dcterms:W3CDTF">1996-12-17T01:32:42Z</dcterms:created>
  <dcterms:modified xsi:type="dcterms:W3CDTF">2017-06-27T03:02:15Z</dcterms:modified>
  <cp:category/>
  <cp:version/>
  <cp:contentType/>
  <cp:contentStatus/>
</cp:coreProperties>
</file>