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070" activeTab="0"/>
  </bookViews>
  <sheets>
    <sheet name="38人总成绩 （按岗位进入下一环节）" sheetId="1" r:id="rId1"/>
    <sheet name="Sheet2" sheetId="2" r:id="rId2"/>
    <sheet name="Sheet3" sheetId="3" r:id="rId3"/>
  </sheets>
  <definedNames>
    <definedName name="_xlnm.Print_Titles" localSheetId="0">'38人总成绩 （按岗位进入下一环节）'!$1:$2</definedName>
  </definedNames>
  <calcPr fullCalcOnLoad="1"/>
</workbook>
</file>

<file path=xl/sharedStrings.xml><?xml version="1.0" encoding="utf-8"?>
<sst xmlns="http://schemas.openxmlformats.org/spreadsheetml/2006/main" count="193" uniqueCount="146">
  <si>
    <t>巴彦淖尔市2018年度事业单位公开招聘报考五原县教师岗位人员进入体检考察范围名单</t>
  </si>
  <si>
    <t>主管部门</t>
  </si>
  <si>
    <t>报考单位</t>
  </si>
  <si>
    <t>报考岗位</t>
  </si>
  <si>
    <t>考号</t>
  </si>
  <si>
    <t>身份证号</t>
  </si>
  <si>
    <t>姓名</t>
  </si>
  <si>
    <t>笔试最终成绩</t>
  </si>
  <si>
    <t>笔试成绩(60%)</t>
  </si>
  <si>
    <t>面试得分</t>
  </si>
  <si>
    <t>面试成绩(40%)</t>
  </si>
  <si>
    <t>总成绩</t>
  </si>
  <si>
    <t>名次</t>
  </si>
  <si>
    <t>是否进入体检考察</t>
  </si>
  <si>
    <t>五原县教育局</t>
  </si>
  <si>
    <t>第三小学</t>
  </si>
  <si>
    <t>小学语文</t>
  </si>
  <si>
    <t>20180202824</t>
  </si>
  <si>
    <t>152822199303192124</t>
  </si>
  <si>
    <t>郝培君</t>
  </si>
  <si>
    <t>是</t>
  </si>
  <si>
    <t>20180202818</t>
  </si>
  <si>
    <t>15282519930817272X</t>
  </si>
  <si>
    <t>李  欣</t>
  </si>
  <si>
    <t>否</t>
  </si>
  <si>
    <t>20180202821</t>
  </si>
  <si>
    <t>152824199501254245</t>
  </si>
  <si>
    <t>任雪楠</t>
  </si>
  <si>
    <t>第一小学</t>
  </si>
  <si>
    <t>20180202410</t>
  </si>
  <si>
    <t>152827199212201525</t>
  </si>
  <si>
    <t>王  曼</t>
  </si>
  <si>
    <t>20180202403</t>
  </si>
  <si>
    <t>152822199110234527</t>
  </si>
  <si>
    <t>付二荣</t>
  </si>
  <si>
    <t>20180202409</t>
  </si>
  <si>
    <t>152823199410270040</t>
  </si>
  <si>
    <t>付景荷</t>
  </si>
  <si>
    <t>银定图中心校</t>
  </si>
  <si>
    <t>20180203205</t>
  </si>
  <si>
    <t>150821199209306617</t>
  </si>
  <si>
    <t>阿斯瀚</t>
  </si>
  <si>
    <t>20180203128</t>
  </si>
  <si>
    <t>152822199409056921</t>
  </si>
  <si>
    <t>金  灵</t>
  </si>
  <si>
    <t>20180203126</t>
  </si>
  <si>
    <t>152822198905024123</t>
  </si>
  <si>
    <t>贺  乐</t>
  </si>
  <si>
    <t>20180203202</t>
  </si>
  <si>
    <t>152822199206292828</t>
  </si>
  <si>
    <t>武亚申</t>
  </si>
  <si>
    <t>第二小学</t>
  </si>
  <si>
    <t>小学信息技术</t>
  </si>
  <si>
    <t>20180202701</t>
  </si>
  <si>
    <t>152801199210183323</t>
  </si>
  <si>
    <t>王  婧</t>
  </si>
  <si>
    <t>20180202628</t>
  </si>
  <si>
    <t>15280119950607031X</t>
  </si>
  <si>
    <t>王善舆</t>
  </si>
  <si>
    <t>20180202710</t>
  </si>
  <si>
    <t>152825198904270049</t>
  </si>
  <si>
    <t>蔡敏敏</t>
  </si>
  <si>
    <t>第四小学</t>
  </si>
  <si>
    <t>小学数学</t>
  </si>
  <si>
    <t>20180203009</t>
  </si>
  <si>
    <t>152822199404195746</t>
  </si>
  <si>
    <t>闫俊波</t>
  </si>
  <si>
    <t>20180203011</t>
  </si>
  <si>
    <t>152822199108021821</t>
  </si>
  <si>
    <t>寇艳丹</t>
  </si>
  <si>
    <t>20180203012</t>
  </si>
  <si>
    <t>152825199310253027</t>
  </si>
  <si>
    <t>张茹月</t>
  </si>
  <si>
    <t>第五中学</t>
  </si>
  <si>
    <t>初中生物</t>
  </si>
  <si>
    <t>20180203105</t>
  </si>
  <si>
    <t>152825199507294834</t>
  </si>
  <si>
    <t>张喜龙</t>
  </si>
  <si>
    <t>20180203104</t>
  </si>
  <si>
    <t>152822199110105426</t>
  </si>
  <si>
    <t>张  娜</t>
  </si>
  <si>
    <t>20180203106</t>
  </si>
  <si>
    <t>15282219900619182X</t>
  </si>
  <si>
    <t>贾晓璐</t>
  </si>
  <si>
    <t>20180203108</t>
  </si>
  <si>
    <t>152825199401206023</t>
  </si>
  <si>
    <t>白  荣</t>
  </si>
  <si>
    <t>小学音乐</t>
  </si>
  <si>
    <t>20180202507</t>
  </si>
  <si>
    <t>152822199306100520</t>
  </si>
  <si>
    <t>王  媛</t>
  </si>
  <si>
    <t>20180202602</t>
  </si>
  <si>
    <t>152825199501046020</t>
  </si>
  <si>
    <t>胡雪如</t>
  </si>
  <si>
    <t>20180202417</t>
  </si>
  <si>
    <t>152827199512104225</t>
  </si>
  <si>
    <t>潘哲宇</t>
  </si>
  <si>
    <t>小学美术</t>
  </si>
  <si>
    <t>20180202810</t>
  </si>
  <si>
    <t>152822199206230512</t>
  </si>
  <si>
    <t>王  悦</t>
  </si>
  <si>
    <t>20180202724</t>
  </si>
  <si>
    <t>15282419931128032X</t>
  </si>
  <si>
    <t>王悦宁</t>
  </si>
  <si>
    <t>20180202727</t>
  </si>
  <si>
    <t>152801198801098329</t>
  </si>
  <si>
    <t>秦  婕</t>
  </si>
  <si>
    <t>小学体育</t>
  </si>
  <si>
    <t>20180202909</t>
  </si>
  <si>
    <t>152801199203060923</t>
  </si>
  <si>
    <t>牛  燕</t>
  </si>
  <si>
    <t>20180202911</t>
  </si>
  <si>
    <t>15282219900328692x</t>
  </si>
  <si>
    <t>孙雪倩</t>
  </si>
  <si>
    <t>20180202915</t>
  </si>
  <si>
    <t>152822199403060014</t>
  </si>
  <si>
    <t>崔  凯</t>
  </si>
  <si>
    <t>20180202922</t>
  </si>
  <si>
    <t>15282219920225631x</t>
  </si>
  <si>
    <t>李浩东</t>
  </si>
  <si>
    <t>20180203005</t>
  </si>
  <si>
    <t>152801198311068557</t>
  </si>
  <si>
    <t>郝瑞金</t>
  </si>
  <si>
    <t>20180202924</t>
  </si>
  <si>
    <t>152824199606200323</t>
  </si>
  <si>
    <t>刘  淼</t>
  </si>
  <si>
    <t>塔尔湖小学</t>
  </si>
  <si>
    <t>20180203118</t>
  </si>
  <si>
    <t>15282219880323543X</t>
  </si>
  <si>
    <t>刘  欢</t>
  </si>
  <si>
    <t>20180203116</t>
  </si>
  <si>
    <t>150821199211184815</t>
  </si>
  <si>
    <t>郝  帅</t>
  </si>
  <si>
    <t>20180203119</t>
  </si>
  <si>
    <t>152822199501123816</t>
  </si>
  <si>
    <t>吕公普</t>
  </si>
  <si>
    <t>育仁小学</t>
  </si>
  <si>
    <t>20180203016</t>
  </si>
  <si>
    <t>152801198801206238</t>
  </si>
  <si>
    <t>张  裕</t>
  </si>
  <si>
    <t>20180203029</t>
  </si>
  <si>
    <t>152825199009262733</t>
  </si>
  <si>
    <t>张  治</t>
  </si>
  <si>
    <t>20180203028</t>
  </si>
  <si>
    <t>152824199208202024</t>
  </si>
  <si>
    <t>刘  欣</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</si>
</sst>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000_ "/>
    <numFmt numFmtId="178" formatCode="0_ "/>
  </numFmts>
  <fonts count="46">
    <font>
      <sz val="11"/>
      <color theme="1"/>
      <name val="Calibri"/>
      <family val="0"/>
    </font>
    <font>
      <sz val="11"/>
      <name val="宋体"/>
      <family val="0"/>
    </font>
    <font>
      <b/>
      <sz val="18"/>
      <color indexed="8"/>
      <name val="宋体"/>
      <family val="0"/>
    </font>
    <font>
      <b/>
      <sz val="11"/>
      <color indexed="8"/>
      <name val="宋体"/>
      <family val="0"/>
    </font>
    <font>
      <b/>
      <sz val="11"/>
      <name val="宋体"/>
      <family val="0"/>
    </font>
    <font>
      <sz val="10"/>
      <color indexed="8"/>
      <name val="宋体"/>
      <family val="0"/>
    </font>
    <font>
      <sz val="14"/>
      <name val="宋体"/>
      <family val="0"/>
    </font>
    <font>
      <sz val="12"/>
      <name val="宋体"/>
      <family val="0"/>
    </font>
    <font>
      <sz val="11"/>
      <color indexed="8"/>
      <name val="宋体"/>
      <family val="0"/>
    </font>
    <font>
      <b/>
      <sz val="11"/>
      <color indexed="63"/>
      <name val="宋体"/>
      <family val="0"/>
    </font>
    <font>
      <sz val="11"/>
      <color indexed="19"/>
      <name val="宋体"/>
      <family val="0"/>
    </font>
    <font>
      <sz val="11"/>
      <color indexed="9"/>
      <name val="宋体"/>
      <family val="0"/>
    </font>
    <font>
      <b/>
      <sz val="13"/>
      <color indexed="62"/>
      <name val="宋体"/>
      <family val="0"/>
    </font>
    <font>
      <sz val="11"/>
      <color indexed="10"/>
      <name val="宋体"/>
      <family val="0"/>
    </font>
    <font>
      <sz val="11"/>
      <color indexed="16"/>
      <name val="宋体"/>
      <family val="0"/>
    </font>
    <font>
      <b/>
      <sz val="15"/>
      <color indexed="62"/>
      <name val="宋体"/>
      <family val="0"/>
    </font>
    <font>
      <sz val="11"/>
      <color indexed="53"/>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b/>
      <sz val="11"/>
      <color indexed="9"/>
      <name val="宋体"/>
      <family val="0"/>
    </font>
    <font>
      <i/>
      <sz val="11"/>
      <color indexed="23"/>
      <name val="宋体"/>
      <family val="0"/>
    </font>
    <font>
      <u val="single"/>
      <sz val="11"/>
      <color indexed="20"/>
      <name val="宋体"/>
      <family val="0"/>
    </font>
    <font>
      <b/>
      <sz val="11"/>
      <color indexed="53"/>
      <name val="宋体"/>
      <family val="0"/>
    </font>
    <font>
      <sz val="10"/>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border>
    <border>
      <left style="thin"/>
      <right style="thin"/>
      <top style="medium"/>
      <bottom/>
    </border>
    <border>
      <left style="medium"/>
      <right style="thin"/>
      <top style="medium"/>
      <bottom>
        <color indexed="63"/>
      </bottom>
    </border>
    <border>
      <left style="thin"/>
      <right style="thin"/>
      <top style="medium"/>
      <bottom>
        <color indexed="63"/>
      </bottom>
    </border>
    <border>
      <left style="thin"/>
      <right style="thin"/>
      <top style="medium"/>
      <bottom style="thin"/>
    </border>
    <border>
      <left style="medium"/>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thin"/>
      <top>
        <color indexed="63"/>
      </top>
      <bottom style="medium"/>
    </border>
    <border>
      <left style="thin"/>
      <right style="thin"/>
      <top style="thin"/>
      <bottom style="medium"/>
    </border>
    <border>
      <left style="thin"/>
      <right style="thin"/>
      <top>
        <color indexed="63"/>
      </top>
      <bottom style="medium"/>
    </border>
    <border>
      <left style="thin"/>
      <right style="medium"/>
      <top style="medium"/>
      <bottom/>
    </border>
    <border>
      <left style="thin"/>
      <right style="medium"/>
      <top style="medium"/>
      <bottom style="thin"/>
    </border>
    <border>
      <left style="thin"/>
      <right style="medium"/>
      <top style="thin"/>
      <bottom style="thin"/>
    </border>
    <border>
      <left style="thin"/>
      <right style="medium"/>
      <top style="thin"/>
      <bottom style="mediu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7" fillId="0" borderId="0">
      <alignment vertical="center"/>
      <protection/>
    </xf>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7" fillId="0" borderId="0">
      <alignment vertical="center"/>
      <protection/>
    </xf>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25" fillId="0" borderId="0">
      <alignment/>
      <protection/>
    </xf>
    <xf numFmtId="0" fontId="7" fillId="0" borderId="0">
      <alignment vertical="center"/>
      <protection/>
    </xf>
  </cellStyleXfs>
  <cellXfs count="78">
    <xf numFmtId="0" fontId="0" fillId="0" borderId="0" xfId="0" applyFont="1" applyAlignment="1">
      <alignment vertical="center"/>
    </xf>
    <xf numFmtId="176" fontId="0" fillId="0" borderId="0" xfId="0" applyNumberFormat="1" applyAlignment="1">
      <alignment vertical="center"/>
    </xf>
    <xf numFmtId="177" fontId="0" fillId="0" borderId="0" xfId="0" applyNumberFormat="1" applyAlignment="1">
      <alignment horizontal="center" vertical="center"/>
    </xf>
    <xf numFmtId="177" fontId="0" fillId="0" borderId="0" xfId="0" applyNumberFormat="1" applyAlignment="1">
      <alignment vertical="center"/>
    </xf>
    <xf numFmtId="0" fontId="0" fillId="0" borderId="0" xfId="0" applyAlignment="1">
      <alignment horizontal="center" vertical="center"/>
    </xf>
    <xf numFmtId="0" fontId="45" fillId="0" borderId="0" xfId="0" applyFont="1" applyAlignment="1">
      <alignment horizontal="center" vertical="center"/>
    </xf>
    <xf numFmtId="0" fontId="42" fillId="0" borderId="10" xfId="0" applyFont="1" applyBorder="1" applyAlignment="1">
      <alignment horizontal="center" vertical="center" wrapText="1"/>
    </xf>
    <xf numFmtId="0" fontId="3" fillId="0" borderId="11" xfId="65" applyNumberFormat="1" applyFont="1" applyFill="1" applyBorder="1" applyAlignment="1" applyProtection="1">
      <alignment horizontal="center" vertical="center" wrapText="1"/>
      <protection/>
    </xf>
    <xf numFmtId="0" fontId="4" fillId="0" borderId="11" xfId="65" applyNumberFormat="1" applyFont="1" applyFill="1" applyBorder="1" applyAlignment="1">
      <alignment horizontal="center" vertical="center" wrapText="1"/>
      <protection/>
    </xf>
    <xf numFmtId="0" fontId="0" fillId="0" borderId="12" xfId="0" applyFont="1" applyBorder="1" applyAlignment="1">
      <alignment horizontal="center" vertical="center" wrapText="1"/>
    </xf>
    <xf numFmtId="0" fontId="5" fillId="0" borderId="13" xfId="65" applyNumberFormat="1" applyFont="1" applyFill="1" applyBorder="1" applyAlignment="1" applyProtection="1">
      <alignment horizontal="center" vertical="center" wrapText="1"/>
      <protection/>
    </xf>
    <xf numFmtId="0" fontId="5" fillId="0" borderId="13" xfId="65" applyNumberFormat="1" applyFont="1" applyFill="1" applyBorder="1" applyAlignment="1" applyProtection="1">
      <alignment horizontal="center" vertical="center" wrapText="1"/>
      <protection/>
    </xf>
    <xf numFmtId="49" fontId="6" fillId="0" borderId="14" xfId="66" applyNumberFormat="1" applyFont="1" applyFill="1" applyBorder="1" applyAlignment="1">
      <alignment horizontal="center" vertical="center" wrapText="1"/>
      <protection/>
    </xf>
    <xf numFmtId="49" fontId="7" fillId="0" borderId="14" xfId="0" applyNumberFormat="1" applyFont="1" applyFill="1" applyBorder="1" applyAlignment="1">
      <alignment horizontal="center" vertical="center" wrapText="1"/>
    </xf>
    <xf numFmtId="0" fontId="1" fillId="0" borderId="14" xfId="65" applyNumberFormat="1" applyFont="1" applyFill="1" applyBorder="1" applyAlignment="1">
      <alignment horizontal="center" vertical="center" wrapText="1"/>
      <protection/>
    </xf>
    <xf numFmtId="177" fontId="1" fillId="0" borderId="14" xfId="65" applyNumberFormat="1" applyFont="1" applyFill="1" applyBorder="1" applyAlignment="1">
      <alignment horizontal="center" vertical="center" wrapText="1"/>
      <protection/>
    </xf>
    <xf numFmtId="0" fontId="0" fillId="0" borderId="15" xfId="0" applyFont="1" applyBorder="1" applyAlignment="1">
      <alignment horizontal="center" vertical="center" wrapText="1"/>
    </xf>
    <xf numFmtId="0" fontId="5" fillId="0" borderId="16" xfId="65" applyNumberFormat="1" applyFont="1" applyFill="1" applyBorder="1" applyAlignment="1" applyProtection="1">
      <alignment horizontal="center" vertical="center" wrapText="1"/>
      <protection/>
    </xf>
    <xf numFmtId="0" fontId="5" fillId="0" borderId="16" xfId="65" applyNumberFormat="1" applyFont="1" applyFill="1" applyBorder="1" applyAlignment="1" applyProtection="1">
      <alignment horizontal="center" vertical="center" wrapText="1"/>
      <protection/>
    </xf>
    <xf numFmtId="49" fontId="6" fillId="0" borderId="17" xfId="66" applyNumberFormat="1" applyFont="1" applyFill="1" applyBorder="1" applyAlignment="1">
      <alignment horizontal="center" vertical="center" wrapText="1"/>
      <protection/>
    </xf>
    <xf numFmtId="49" fontId="7" fillId="0" borderId="17" xfId="0" applyNumberFormat="1" applyFont="1" applyFill="1" applyBorder="1" applyAlignment="1">
      <alignment horizontal="center" vertical="center" wrapText="1"/>
    </xf>
    <xf numFmtId="0" fontId="1" fillId="0" borderId="17" xfId="65" applyNumberFormat="1" applyFont="1" applyFill="1" applyBorder="1" applyAlignment="1">
      <alignment horizontal="center" vertical="center" wrapText="1"/>
      <protection/>
    </xf>
    <xf numFmtId="177" fontId="1" fillId="0" borderId="17" xfId="65" applyNumberFormat="1" applyFont="1" applyFill="1" applyBorder="1" applyAlignment="1">
      <alignment horizontal="center" vertical="center" wrapText="1"/>
      <protection/>
    </xf>
    <xf numFmtId="0" fontId="5" fillId="0" borderId="18" xfId="65" applyNumberFormat="1" applyFont="1" applyFill="1" applyBorder="1" applyAlignment="1" applyProtection="1">
      <alignment horizontal="center" vertical="center" wrapText="1"/>
      <protection/>
    </xf>
    <xf numFmtId="0" fontId="5" fillId="0" borderId="18" xfId="65" applyNumberFormat="1" applyFont="1" applyFill="1" applyBorder="1" applyAlignment="1" applyProtection="1">
      <alignment horizontal="center" vertical="center" wrapText="1"/>
      <protection/>
    </xf>
    <xf numFmtId="0" fontId="5" fillId="0" borderId="19" xfId="65" applyNumberFormat="1" applyFont="1" applyFill="1" applyBorder="1" applyAlignment="1" applyProtection="1">
      <alignment horizontal="center" vertical="center" wrapText="1"/>
      <protection/>
    </xf>
    <xf numFmtId="0" fontId="8" fillId="0" borderId="19" xfId="65" applyNumberFormat="1" applyFont="1" applyFill="1" applyBorder="1" applyAlignment="1" applyProtection="1">
      <alignment horizontal="center" vertical="center" wrapText="1"/>
      <protection/>
    </xf>
    <xf numFmtId="0" fontId="8" fillId="0" borderId="16" xfId="65" applyNumberFormat="1" applyFont="1" applyFill="1" applyBorder="1" applyAlignment="1" applyProtection="1">
      <alignment horizontal="center" vertical="center" wrapText="1"/>
      <protection/>
    </xf>
    <xf numFmtId="0" fontId="8" fillId="0" borderId="18" xfId="65" applyNumberFormat="1" applyFont="1" applyFill="1" applyBorder="1" applyAlignment="1" applyProtection="1">
      <alignment horizontal="center" vertical="center" wrapText="1"/>
      <protection/>
    </xf>
    <xf numFmtId="0" fontId="5" fillId="0" borderId="17" xfId="65" applyNumberFormat="1" applyFont="1" applyFill="1" applyBorder="1" applyAlignment="1" applyProtection="1">
      <alignment horizontal="center" vertical="center" wrapText="1"/>
      <protection/>
    </xf>
    <xf numFmtId="0" fontId="1" fillId="0" borderId="17" xfId="0" applyFont="1" applyFill="1" applyBorder="1" applyAlignment="1">
      <alignment horizontal="center" vertical="center" wrapText="1"/>
    </xf>
    <xf numFmtId="0" fontId="0" fillId="0" borderId="20" xfId="0" applyFont="1" applyBorder="1" applyAlignment="1">
      <alignment horizontal="center" vertical="center" wrapText="1"/>
    </xf>
    <xf numFmtId="0" fontId="5" fillId="0" borderId="21" xfId="65" applyNumberFormat="1" applyFont="1" applyFill="1" applyBorder="1" applyAlignment="1" applyProtection="1">
      <alignment horizontal="center" vertical="center" wrapText="1"/>
      <protection/>
    </xf>
    <xf numFmtId="0" fontId="1" fillId="0" borderId="21" xfId="0" applyFont="1" applyFill="1" applyBorder="1" applyAlignment="1">
      <alignment horizontal="center" vertical="center" wrapText="1"/>
    </xf>
    <xf numFmtId="49" fontId="6" fillId="0" borderId="21" xfId="66" applyNumberFormat="1" applyFont="1" applyFill="1" applyBorder="1" applyAlignment="1">
      <alignment horizontal="center" vertical="center" wrapText="1"/>
      <protection/>
    </xf>
    <xf numFmtId="49" fontId="7" fillId="0" borderId="21" xfId="0" applyNumberFormat="1" applyFont="1" applyFill="1" applyBorder="1" applyAlignment="1">
      <alignment horizontal="center" vertical="center" wrapText="1"/>
    </xf>
    <xf numFmtId="0" fontId="1" fillId="0" borderId="21" xfId="65" applyNumberFormat="1" applyFont="1" applyFill="1" applyBorder="1" applyAlignment="1">
      <alignment horizontal="center" vertical="center" wrapText="1"/>
      <protection/>
    </xf>
    <xf numFmtId="177" fontId="1" fillId="0" borderId="21" xfId="65" applyNumberFormat="1" applyFont="1" applyFill="1" applyBorder="1" applyAlignment="1">
      <alignment horizontal="center" vertical="center" wrapText="1"/>
      <protection/>
    </xf>
    <xf numFmtId="0" fontId="5" fillId="0" borderId="14" xfId="65" applyNumberFormat="1" applyFont="1" applyFill="1" applyBorder="1" applyAlignment="1" applyProtection="1">
      <alignment horizontal="center" vertical="center" wrapText="1"/>
      <protection/>
    </xf>
    <xf numFmtId="0" fontId="1" fillId="0" borderId="14" xfId="0" applyFont="1" applyFill="1" applyBorder="1" applyAlignment="1">
      <alignment horizontal="center" vertical="center" wrapText="1"/>
    </xf>
    <xf numFmtId="0" fontId="0" fillId="0" borderId="17" xfId="0" applyBorder="1" applyAlignment="1">
      <alignment horizontal="center" vertical="center"/>
    </xf>
    <xf numFmtId="0" fontId="0" fillId="0" borderId="17" xfId="0" applyBorder="1" applyAlignment="1">
      <alignment horizontal="center" vertical="center" wrapText="1"/>
    </xf>
    <xf numFmtId="0" fontId="0" fillId="0" borderId="21" xfId="0" applyBorder="1" applyAlignment="1">
      <alignment horizontal="center" vertical="center" wrapText="1"/>
    </xf>
    <xf numFmtId="0" fontId="0" fillId="0" borderId="21" xfId="0" applyBorder="1" applyAlignment="1">
      <alignment horizontal="center" vertical="center"/>
    </xf>
    <xf numFmtId="0" fontId="0" fillId="0" borderId="14" xfId="0" applyBorder="1" applyAlignment="1">
      <alignment horizontal="center" vertical="center" wrapText="1"/>
    </xf>
    <xf numFmtId="0" fontId="1" fillId="0" borderId="13" xfId="0"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0" fontId="0" fillId="0" borderId="14" xfId="0" applyBorder="1" applyAlignment="1">
      <alignment horizontal="center" vertical="center"/>
    </xf>
    <xf numFmtId="0" fontId="1" fillId="0" borderId="16" xfId="0"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2"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176" fontId="4" fillId="0" borderId="11" xfId="65" applyNumberFormat="1" applyFont="1" applyFill="1" applyBorder="1" applyAlignment="1">
      <alignment horizontal="center" vertical="center" wrapText="1"/>
      <protection/>
    </xf>
    <xf numFmtId="177" fontId="42" fillId="0" borderId="11" xfId="0" applyNumberFormat="1" applyFont="1" applyBorder="1" applyAlignment="1">
      <alignment horizontal="center" vertical="center" wrapText="1"/>
    </xf>
    <xf numFmtId="0" fontId="42" fillId="0" borderId="11" xfId="0" applyFont="1" applyBorder="1" applyAlignment="1">
      <alignment horizontal="center" vertical="center"/>
    </xf>
    <xf numFmtId="177" fontId="4" fillId="0" borderId="11" xfId="65" applyNumberFormat="1" applyFont="1" applyFill="1" applyBorder="1" applyAlignment="1">
      <alignment horizontal="center" vertical="center" wrapText="1"/>
      <protection/>
    </xf>
    <xf numFmtId="0" fontId="42" fillId="0" borderId="23" xfId="0" applyFont="1" applyBorder="1" applyAlignment="1">
      <alignment horizontal="center" vertical="center" wrapText="1"/>
    </xf>
    <xf numFmtId="177" fontId="7" fillId="0" borderId="14" xfId="66" applyNumberFormat="1" applyFont="1" applyBorder="1" applyAlignment="1">
      <alignment horizontal="center" vertical="center"/>
      <protection/>
    </xf>
    <xf numFmtId="177" fontId="0" fillId="0" borderId="14" xfId="0" applyNumberFormat="1" applyBorder="1" applyAlignment="1">
      <alignment horizontal="center" vertical="center"/>
    </xf>
    <xf numFmtId="177" fontId="0" fillId="0" borderId="14" xfId="0" applyNumberFormat="1" applyBorder="1" applyAlignment="1">
      <alignment vertical="center"/>
    </xf>
    <xf numFmtId="178" fontId="1" fillId="0" borderId="14" xfId="65" applyNumberFormat="1" applyFont="1" applyFill="1" applyBorder="1" applyAlignment="1">
      <alignment horizontal="center" vertical="center" wrapText="1"/>
      <protection/>
    </xf>
    <xf numFmtId="0" fontId="0" fillId="0" borderId="24" xfId="0" applyBorder="1" applyAlignment="1">
      <alignment horizontal="center" vertical="center"/>
    </xf>
    <xf numFmtId="177" fontId="7" fillId="0" borderId="17" xfId="66" applyNumberFormat="1" applyFont="1" applyBorder="1" applyAlignment="1">
      <alignment horizontal="center" vertical="center"/>
      <protection/>
    </xf>
    <xf numFmtId="177" fontId="0" fillId="0" borderId="17" xfId="0" applyNumberFormat="1" applyBorder="1" applyAlignment="1">
      <alignment horizontal="center" vertical="center"/>
    </xf>
    <xf numFmtId="177" fontId="0" fillId="0" borderId="17" xfId="0" applyNumberFormat="1" applyBorder="1" applyAlignment="1">
      <alignment vertical="center"/>
    </xf>
    <xf numFmtId="178" fontId="1" fillId="0" borderId="17" xfId="65" applyNumberFormat="1" applyFont="1" applyFill="1" applyBorder="1" applyAlignment="1">
      <alignment horizontal="center" vertical="center" wrapText="1"/>
      <protection/>
    </xf>
    <xf numFmtId="0" fontId="0" fillId="0" borderId="25" xfId="0" applyBorder="1" applyAlignment="1">
      <alignment horizontal="center" vertical="center"/>
    </xf>
    <xf numFmtId="177" fontId="7" fillId="0" borderId="17" xfId="58" applyNumberFormat="1" applyFont="1" applyBorder="1" applyAlignment="1">
      <alignment horizontal="center" vertical="center"/>
      <protection/>
    </xf>
    <xf numFmtId="177" fontId="7" fillId="0" borderId="21" xfId="58" applyNumberFormat="1" applyFont="1" applyBorder="1" applyAlignment="1">
      <alignment horizontal="center" vertical="center"/>
      <protection/>
    </xf>
    <xf numFmtId="177" fontId="0" fillId="0" borderId="21" xfId="0" applyNumberFormat="1" applyBorder="1" applyAlignment="1">
      <alignment horizontal="center" vertical="center"/>
    </xf>
    <xf numFmtId="177" fontId="0" fillId="0" borderId="21" xfId="0" applyNumberFormat="1" applyBorder="1" applyAlignment="1">
      <alignment vertical="center"/>
    </xf>
    <xf numFmtId="178" fontId="1" fillId="0" borderId="21" xfId="65" applyNumberFormat="1" applyFont="1" applyFill="1" applyBorder="1" applyAlignment="1">
      <alignment horizontal="center" vertical="center" wrapText="1"/>
      <protection/>
    </xf>
    <xf numFmtId="0" fontId="0" fillId="0" borderId="26" xfId="0" applyBorder="1" applyAlignment="1">
      <alignment horizontal="center" vertical="center"/>
    </xf>
    <xf numFmtId="177" fontId="7" fillId="0" borderId="14" xfId="58" applyNumberFormat="1" applyFont="1" applyBorder="1" applyAlignment="1">
      <alignment horizontal="center" vertical="center"/>
      <protection/>
    </xf>
    <xf numFmtId="176" fontId="7" fillId="0" borderId="17" xfId="66" applyNumberFormat="1" applyFont="1" applyBorder="1" applyAlignment="1">
      <alignment horizontal="center" vertical="center"/>
      <protection/>
    </xf>
    <xf numFmtId="176" fontId="7" fillId="0" borderId="21" xfId="66" applyNumberFormat="1" applyFont="1" applyBorder="1" applyAlignment="1">
      <alignment horizontal="center" vertical="center"/>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常规 3 3"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0"/>
  <sheetViews>
    <sheetView tabSelected="1" workbookViewId="0" topLeftCell="A1">
      <selection activeCell="N6" sqref="N6"/>
    </sheetView>
  </sheetViews>
  <sheetFormatPr defaultColWidth="9.00390625" defaultRowHeight="29.25" customHeight="1"/>
  <cols>
    <col min="1" max="1" width="5.7109375" style="0" customWidth="1"/>
    <col min="2" max="2" width="10.7109375" style="0" customWidth="1"/>
    <col min="3" max="3" width="10.28125" style="0" customWidth="1"/>
    <col min="4" max="4" width="17.00390625" style="0" customWidth="1"/>
    <col min="5" max="5" width="23.140625" style="0" customWidth="1"/>
    <col min="6" max="6" width="11.28125" style="0" customWidth="1"/>
    <col min="7" max="8" width="8.8515625" style="0" customWidth="1"/>
    <col min="9" max="9" width="8.8515625" style="1" customWidth="1"/>
    <col min="10" max="10" width="8.8515625" style="2" customWidth="1"/>
    <col min="11" max="11" width="8.8515625" style="0" customWidth="1"/>
    <col min="12" max="12" width="5.8515625" style="3" customWidth="1"/>
    <col min="13" max="13" width="7.28125" style="4" customWidth="1"/>
  </cols>
  <sheetData>
    <row r="1" spans="1:13" ht="54" customHeight="1">
      <c r="A1" s="5" t="s">
        <v>0</v>
      </c>
      <c r="B1" s="5"/>
      <c r="C1" s="5"/>
      <c r="D1" s="5"/>
      <c r="E1" s="5"/>
      <c r="F1" s="5"/>
      <c r="G1" s="5"/>
      <c r="H1" s="5"/>
      <c r="I1" s="5"/>
      <c r="J1" s="5"/>
      <c r="K1" s="5"/>
      <c r="L1" s="5"/>
      <c r="M1" s="5"/>
    </row>
    <row r="2" spans="1:13" ht="46.5" customHeight="1">
      <c r="A2" s="6" t="s">
        <v>1</v>
      </c>
      <c r="B2" s="7" t="s">
        <v>2</v>
      </c>
      <c r="C2" s="7" t="s">
        <v>3</v>
      </c>
      <c r="D2" s="7" t="s">
        <v>4</v>
      </c>
      <c r="E2" s="7" t="s">
        <v>5</v>
      </c>
      <c r="F2" s="7" t="s">
        <v>6</v>
      </c>
      <c r="G2" s="8" t="s">
        <v>7</v>
      </c>
      <c r="H2" s="8" t="s">
        <v>8</v>
      </c>
      <c r="I2" s="54" t="s">
        <v>9</v>
      </c>
      <c r="J2" s="55" t="s">
        <v>10</v>
      </c>
      <c r="K2" s="56" t="s">
        <v>11</v>
      </c>
      <c r="L2" s="57" t="s">
        <v>12</v>
      </c>
      <c r="M2" s="58" t="s">
        <v>13</v>
      </c>
    </row>
    <row r="3" spans="1:13" ht="30.75" customHeight="1">
      <c r="A3" s="9" t="s">
        <v>14</v>
      </c>
      <c r="B3" s="10" t="s">
        <v>15</v>
      </c>
      <c r="C3" s="11" t="s">
        <v>16</v>
      </c>
      <c r="D3" s="12" t="s">
        <v>17</v>
      </c>
      <c r="E3" s="13" t="s">
        <v>18</v>
      </c>
      <c r="F3" s="12" t="s">
        <v>19</v>
      </c>
      <c r="G3" s="14">
        <v>58.14</v>
      </c>
      <c r="H3" s="15">
        <f aca="true" t="shared" si="0" ref="H3:H40">G3*60%</f>
        <v>34.884</v>
      </c>
      <c r="I3" s="59">
        <v>85.6</v>
      </c>
      <c r="J3" s="60">
        <f aca="true" t="shared" si="1" ref="J3:J40">I3*0.4</f>
        <v>34.24</v>
      </c>
      <c r="K3" s="61">
        <f aca="true" t="shared" si="2" ref="K3:K40">H3+J3</f>
        <v>69.124</v>
      </c>
      <c r="L3" s="62">
        <v>1</v>
      </c>
      <c r="M3" s="63" t="s">
        <v>20</v>
      </c>
    </row>
    <row r="4" spans="1:13" ht="30.75" customHeight="1">
      <c r="A4" s="16"/>
      <c r="B4" s="17"/>
      <c r="C4" s="18"/>
      <c r="D4" s="19" t="s">
        <v>21</v>
      </c>
      <c r="E4" s="20" t="s">
        <v>22</v>
      </c>
      <c r="F4" s="19" t="s">
        <v>23</v>
      </c>
      <c r="G4" s="21">
        <v>57.02</v>
      </c>
      <c r="H4" s="22">
        <f t="shared" si="0"/>
        <v>34.212</v>
      </c>
      <c r="I4" s="64">
        <v>82.8</v>
      </c>
      <c r="J4" s="65">
        <f t="shared" si="1"/>
        <v>33.12</v>
      </c>
      <c r="K4" s="66">
        <f t="shared" si="2"/>
        <v>67.332</v>
      </c>
      <c r="L4" s="67">
        <v>2</v>
      </c>
      <c r="M4" s="68" t="s">
        <v>24</v>
      </c>
    </row>
    <row r="5" spans="1:13" ht="30.75" customHeight="1">
      <c r="A5" s="16"/>
      <c r="B5" s="23"/>
      <c r="C5" s="24"/>
      <c r="D5" s="19" t="s">
        <v>25</v>
      </c>
      <c r="E5" s="20" t="s">
        <v>26</v>
      </c>
      <c r="F5" s="19" t="s">
        <v>27</v>
      </c>
      <c r="G5" s="21">
        <v>54.68</v>
      </c>
      <c r="H5" s="22">
        <f t="shared" si="0"/>
        <v>32.808</v>
      </c>
      <c r="I5" s="64">
        <v>82.8</v>
      </c>
      <c r="J5" s="65">
        <f t="shared" si="1"/>
        <v>33.12</v>
      </c>
      <c r="K5" s="66">
        <f t="shared" si="2"/>
        <v>65.928</v>
      </c>
      <c r="L5" s="67">
        <v>3</v>
      </c>
      <c r="M5" s="68" t="s">
        <v>24</v>
      </c>
    </row>
    <row r="6" spans="1:13" ht="30.75" customHeight="1">
      <c r="A6" s="16"/>
      <c r="B6" s="25" t="s">
        <v>28</v>
      </c>
      <c r="C6" s="26" t="s">
        <v>16</v>
      </c>
      <c r="D6" s="19" t="s">
        <v>29</v>
      </c>
      <c r="E6" s="20" t="s">
        <v>30</v>
      </c>
      <c r="F6" s="19" t="s">
        <v>31</v>
      </c>
      <c r="G6" s="21">
        <v>68.995</v>
      </c>
      <c r="H6" s="22">
        <f t="shared" si="0"/>
        <v>41.397</v>
      </c>
      <c r="I6" s="64">
        <v>76.4</v>
      </c>
      <c r="J6" s="65">
        <f t="shared" si="1"/>
        <v>30.560000000000002</v>
      </c>
      <c r="K6" s="66">
        <f t="shared" si="2"/>
        <v>71.957</v>
      </c>
      <c r="L6" s="67">
        <v>1</v>
      </c>
      <c r="M6" s="68" t="s">
        <v>20</v>
      </c>
    </row>
    <row r="7" spans="1:13" ht="30.75" customHeight="1">
      <c r="A7" s="16"/>
      <c r="B7" s="17"/>
      <c r="C7" s="27"/>
      <c r="D7" s="19" t="s">
        <v>32</v>
      </c>
      <c r="E7" s="20" t="s">
        <v>33</v>
      </c>
      <c r="F7" s="19" t="s">
        <v>34</v>
      </c>
      <c r="G7" s="21">
        <v>63.3</v>
      </c>
      <c r="H7" s="22">
        <f t="shared" si="0"/>
        <v>37.98</v>
      </c>
      <c r="I7" s="64">
        <v>83.4</v>
      </c>
      <c r="J7" s="65">
        <f t="shared" si="1"/>
        <v>33.36000000000001</v>
      </c>
      <c r="K7" s="66">
        <f t="shared" si="2"/>
        <v>71.34</v>
      </c>
      <c r="L7" s="67">
        <v>2</v>
      </c>
      <c r="M7" s="68" t="s">
        <v>24</v>
      </c>
    </row>
    <row r="8" spans="1:13" ht="30.75" customHeight="1">
      <c r="A8" s="16"/>
      <c r="B8" s="23"/>
      <c r="C8" s="28"/>
      <c r="D8" s="19" t="s">
        <v>35</v>
      </c>
      <c r="E8" s="20" t="s">
        <v>36</v>
      </c>
      <c r="F8" s="19" t="s">
        <v>37</v>
      </c>
      <c r="G8" s="21">
        <v>59.795</v>
      </c>
      <c r="H8" s="22">
        <f t="shared" si="0"/>
        <v>35.877</v>
      </c>
      <c r="I8" s="64">
        <v>87.4</v>
      </c>
      <c r="J8" s="65">
        <f t="shared" si="1"/>
        <v>34.96</v>
      </c>
      <c r="K8" s="66">
        <f t="shared" si="2"/>
        <v>70.837</v>
      </c>
      <c r="L8" s="67">
        <v>3</v>
      </c>
      <c r="M8" s="68" t="s">
        <v>24</v>
      </c>
    </row>
    <row r="9" spans="1:13" ht="30.75" customHeight="1">
      <c r="A9" s="16"/>
      <c r="B9" s="25" t="s">
        <v>38</v>
      </c>
      <c r="C9" s="26" t="s">
        <v>16</v>
      </c>
      <c r="D9" s="19" t="s">
        <v>39</v>
      </c>
      <c r="E9" s="20" t="s">
        <v>40</v>
      </c>
      <c r="F9" s="19" t="s">
        <v>41</v>
      </c>
      <c r="G9" s="21">
        <v>71.23</v>
      </c>
      <c r="H9" s="22">
        <f t="shared" si="0"/>
        <v>42.738</v>
      </c>
      <c r="I9" s="64">
        <v>87</v>
      </c>
      <c r="J9" s="65">
        <f t="shared" si="1"/>
        <v>34.800000000000004</v>
      </c>
      <c r="K9" s="66">
        <f t="shared" si="2"/>
        <v>77.53800000000001</v>
      </c>
      <c r="L9" s="67">
        <f>COUNTIF($K$3:$K$12,"&gt;"&amp;K9)+1</f>
        <v>1</v>
      </c>
      <c r="M9" s="68" t="s">
        <v>20</v>
      </c>
    </row>
    <row r="10" spans="1:13" ht="30.75" customHeight="1">
      <c r="A10" s="16"/>
      <c r="B10" s="17"/>
      <c r="C10" s="27"/>
      <c r="D10" s="19" t="s">
        <v>42</v>
      </c>
      <c r="E10" s="20" t="s">
        <v>43</v>
      </c>
      <c r="F10" s="19" t="s">
        <v>44</v>
      </c>
      <c r="G10" s="21">
        <v>65.835</v>
      </c>
      <c r="H10" s="22">
        <f t="shared" si="0"/>
        <v>39.501</v>
      </c>
      <c r="I10" s="64">
        <v>82.2</v>
      </c>
      <c r="J10" s="65">
        <f t="shared" si="1"/>
        <v>32.88</v>
      </c>
      <c r="K10" s="66">
        <f t="shared" si="2"/>
        <v>72.381</v>
      </c>
      <c r="L10" s="67">
        <f>COUNTIF($K$3:$K$12,"&gt;"&amp;K10)+1</f>
        <v>2</v>
      </c>
      <c r="M10" s="68" t="s">
        <v>20</v>
      </c>
    </row>
    <row r="11" spans="1:13" ht="30.75" customHeight="1">
      <c r="A11" s="16"/>
      <c r="B11" s="17"/>
      <c r="C11" s="27"/>
      <c r="D11" s="19" t="s">
        <v>45</v>
      </c>
      <c r="E11" s="20" t="s">
        <v>46</v>
      </c>
      <c r="F11" s="19" t="s">
        <v>47</v>
      </c>
      <c r="G11" s="21">
        <v>51.875</v>
      </c>
      <c r="H11" s="22">
        <f t="shared" si="0"/>
        <v>31.125</v>
      </c>
      <c r="I11" s="64">
        <v>89.8</v>
      </c>
      <c r="J11" s="65">
        <f t="shared" si="1"/>
        <v>35.92</v>
      </c>
      <c r="K11" s="66">
        <f t="shared" si="2"/>
        <v>67.045</v>
      </c>
      <c r="L11" s="67">
        <v>3</v>
      </c>
      <c r="M11" s="68" t="s">
        <v>24</v>
      </c>
    </row>
    <row r="12" spans="1:13" ht="30.75" customHeight="1">
      <c r="A12" s="16"/>
      <c r="B12" s="23"/>
      <c r="C12" s="28"/>
      <c r="D12" s="19" t="s">
        <v>48</v>
      </c>
      <c r="E12" s="20" t="s">
        <v>49</v>
      </c>
      <c r="F12" s="19" t="s">
        <v>50</v>
      </c>
      <c r="G12" s="21">
        <v>43.455</v>
      </c>
      <c r="H12" s="22">
        <f t="shared" si="0"/>
        <v>26.072999999999997</v>
      </c>
      <c r="I12" s="64">
        <v>83.2</v>
      </c>
      <c r="J12" s="65">
        <f t="shared" si="1"/>
        <v>33.28</v>
      </c>
      <c r="K12" s="66">
        <f t="shared" si="2"/>
        <v>59.352999999999994</v>
      </c>
      <c r="L12" s="67">
        <v>4</v>
      </c>
      <c r="M12" s="68" t="s">
        <v>24</v>
      </c>
    </row>
    <row r="13" spans="1:13" ht="30.75" customHeight="1">
      <c r="A13" s="16"/>
      <c r="B13" s="29" t="s">
        <v>51</v>
      </c>
      <c r="C13" s="30" t="s">
        <v>52</v>
      </c>
      <c r="D13" s="19" t="s">
        <v>53</v>
      </c>
      <c r="E13" s="20" t="s">
        <v>54</v>
      </c>
      <c r="F13" s="19" t="s">
        <v>55</v>
      </c>
      <c r="G13" s="21">
        <v>68.205</v>
      </c>
      <c r="H13" s="22">
        <f t="shared" si="0"/>
        <v>40.922999999999995</v>
      </c>
      <c r="I13" s="69">
        <v>88.8</v>
      </c>
      <c r="J13" s="65">
        <f t="shared" si="1"/>
        <v>35.52</v>
      </c>
      <c r="K13" s="66">
        <f t="shared" si="2"/>
        <v>76.443</v>
      </c>
      <c r="L13" s="67">
        <f aca="true" t="shared" si="3" ref="L13:L15">COUNTIF($K$13:$K$15,"&gt;"&amp;K13)+1</f>
        <v>1</v>
      </c>
      <c r="M13" s="68" t="s">
        <v>20</v>
      </c>
    </row>
    <row r="14" spans="1:13" ht="30.75" customHeight="1">
      <c r="A14" s="16"/>
      <c r="B14" s="29"/>
      <c r="C14" s="30"/>
      <c r="D14" s="19" t="s">
        <v>56</v>
      </c>
      <c r="E14" s="20" t="s">
        <v>57</v>
      </c>
      <c r="F14" s="19" t="s">
        <v>58</v>
      </c>
      <c r="G14" s="21">
        <v>66.86</v>
      </c>
      <c r="H14" s="22">
        <f t="shared" si="0"/>
        <v>40.116</v>
      </c>
      <c r="I14" s="69">
        <v>83.4</v>
      </c>
      <c r="J14" s="65">
        <f t="shared" si="1"/>
        <v>33.36000000000001</v>
      </c>
      <c r="K14" s="66">
        <f t="shared" si="2"/>
        <v>73.476</v>
      </c>
      <c r="L14" s="67">
        <f t="shared" si="3"/>
        <v>2</v>
      </c>
      <c r="M14" s="68" t="s">
        <v>24</v>
      </c>
    </row>
    <row r="15" spans="1:13" ht="30.75" customHeight="1">
      <c r="A15" s="31"/>
      <c r="B15" s="32"/>
      <c r="C15" s="33"/>
      <c r="D15" s="34" t="s">
        <v>59</v>
      </c>
      <c r="E15" s="35" t="s">
        <v>60</v>
      </c>
      <c r="F15" s="34" t="s">
        <v>61</v>
      </c>
      <c r="G15" s="36">
        <v>66.485</v>
      </c>
      <c r="H15" s="37">
        <f t="shared" si="0"/>
        <v>39.891</v>
      </c>
      <c r="I15" s="70">
        <v>82.4</v>
      </c>
      <c r="J15" s="71">
        <f t="shared" si="1"/>
        <v>32.96</v>
      </c>
      <c r="K15" s="72">
        <f t="shared" si="2"/>
        <v>72.851</v>
      </c>
      <c r="L15" s="73">
        <f t="shared" si="3"/>
        <v>3</v>
      </c>
      <c r="M15" s="74" t="s">
        <v>24</v>
      </c>
    </row>
    <row r="16" spans="1:13" ht="31.5" customHeight="1">
      <c r="A16" s="9" t="s">
        <v>14</v>
      </c>
      <c r="B16" s="38" t="s">
        <v>62</v>
      </c>
      <c r="C16" s="39" t="s">
        <v>63</v>
      </c>
      <c r="D16" s="12" t="s">
        <v>64</v>
      </c>
      <c r="E16" s="13" t="s">
        <v>65</v>
      </c>
      <c r="F16" s="12" t="s">
        <v>66</v>
      </c>
      <c r="G16" s="14">
        <v>50.23</v>
      </c>
      <c r="H16" s="15">
        <f t="shared" si="0"/>
        <v>30.137999999999998</v>
      </c>
      <c r="I16" s="75">
        <v>88.2</v>
      </c>
      <c r="J16" s="60">
        <f t="shared" si="1"/>
        <v>35.28</v>
      </c>
      <c r="K16" s="61">
        <f t="shared" si="2"/>
        <v>65.418</v>
      </c>
      <c r="L16" s="62">
        <f aca="true" t="shared" si="4" ref="L16:L18">COUNTIF($K$16:$K$18,"&gt;"&amp;K16)+1</f>
        <v>1</v>
      </c>
      <c r="M16" s="63" t="s">
        <v>20</v>
      </c>
    </row>
    <row r="17" spans="1:13" ht="31.5" customHeight="1">
      <c r="A17" s="16"/>
      <c r="B17" s="29"/>
      <c r="C17" s="30"/>
      <c r="D17" s="19" t="s">
        <v>67</v>
      </c>
      <c r="E17" s="20" t="s">
        <v>68</v>
      </c>
      <c r="F17" s="19" t="s">
        <v>69</v>
      </c>
      <c r="G17" s="21">
        <v>47.775</v>
      </c>
      <c r="H17" s="22">
        <f t="shared" si="0"/>
        <v>28.665</v>
      </c>
      <c r="I17" s="69">
        <v>86.4</v>
      </c>
      <c r="J17" s="65">
        <f t="shared" si="1"/>
        <v>34.56</v>
      </c>
      <c r="K17" s="66">
        <f t="shared" si="2"/>
        <v>63.225</v>
      </c>
      <c r="L17" s="67">
        <f t="shared" si="4"/>
        <v>2</v>
      </c>
      <c r="M17" s="68" t="s">
        <v>24</v>
      </c>
    </row>
    <row r="18" spans="1:13" ht="31.5" customHeight="1">
      <c r="A18" s="16"/>
      <c r="B18" s="29"/>
      <c r="C18" s="30"/>
      <c r="D18" s="19" t="s">
        <v>70</v>
      </c>
      <c r="E18" s="20" t="s">
        <v>71</v>
      </c>
      <c r="F18" s="19" t="s">
        <v>72</v>
      </c>
      <c r="G18" s="21">
        <v>46.92</v>
      </c>
      <c r="H18" s="22">
        <f t="shared" si="0"/>
        <v>28.152</v>
      </c>
      <c r="I18" s="69">
        <v>79</v>
      </c>
      <c r="J18" s="65">
        <f t="shared" si="1"/>
        <v>31.6</v>
      </c>
      <c r="K18" s="66">
        <f t="shared" si="2"/>
        <v>59.752</v>
      </c>
      <c r="L18" s="67">
        <f t="shared" si="4"/>
        <v>3</v>
      </c>
      <c r="M18" s="68" t="s">
        <v>24</v>
      </c>
    </row>
    <row r="19" spans="1:13" ht="31.5" customHeight="1">
      <c r="A19" s="16"/>
      <c r="B19" s="29" t="s">
        <v>73</v>
      </c>
      <c r="C19" s="30" t="s">
        <v>74</v>
      </c>
      <c r="D19" s="19" t="s">
        <v>75</v>
      </c>
      <c r="E19" s="20" t="s">
        <v>76</v>
      </c>
      <c r="F19" s="19" t="s">
        <v>77</v>
      </c>
      <c r="G19" s="21">
        <v>56.76</v>
      </c>
      <c r="H19" s="22">
        <f t="shared" si="0"/>
        <v>34.056</v>
      </c>
      <c r="I19" s="69">
        <v>84.2</v>
      </c>
      <c r="J19" s="65">
        <f t="shared" si="1"/>
        <v>33.68</v>
      </c>
      <c r="K19" s="66">
        <f t="shared" si="2"/>
        <v>67.73599999999999</v>
      </c>
      <c r="L19" s="67">
        <f aca="true" t="shared" si="5" ref="L19:L22">COUNTIF($K$19:$K$22,"&gt;"&amp;K19)+1</f>
        <v>2</v>
      </c>
      <c r="M19" s="68" t="s">
        <v>20</v>
      </c>
    </row>
    <row r="20" spans="1:13" ht="31.5" customHeight="1">
      <c r="A20" s="16"/>
      <c r="B20" s="29"/>
      <c r="C20" s="30"/>
      <c r="D20" s="19" t="s">
        <v>78</v>
      </c>
      <c r="E20" s="20" t="s">
        <v>79</v>
      </c>
      <c r="F20" s="19" t="s">
        <v>80</v>
      </c>
      <c r="G20" s="21">
        <v>56.73</v>
      </c>
      <c r="H20" s="22">
        <f t="shared" si="0"/>
        <v>34.038</v>
      </c>
      <c r="I20" s="69">
        <v>87.6</v>
      </c>
      <c r="J20" s="65">
        <f t="shared" si="1"/>
        <v>35.04</v>
      </c>
      <c r="K20" s="66">
        <f t="shared" si="2"/>
        <v>69.078</v>
      </c>
      <c r="L20" s="67">
        <f t="shared" si="5"/>
        <v>1</v>
      </c>
      <c r="M20" s="68" t="s">
        <v>20</v>
      </c>
    </row>
    <row r="21" spans="1:13" ht="31.5" customHeight="1">
      <c r="A21" s="16"/>
      <c r="B21" s="29"/>
      <c r="C21" s="30"/>
      <c r="D21" s="19" t="s">
        <v>81</v>
      </c>
      <c r="E21" s="20" t="s">
        <v>82</v>
      </c>
      <c r="F21" s="19" t="s">
        <v>83</v>
      </c>
      <c r="G21" s="40">
        <v>47.465</v>
      </c>
      <c r="H21" s="22">
        <f t="shared" si="0"/>
        <v>28.479000000000003</v>
      </c>
      <c r="I21" s="69">
        <v>79.6</v>
      </c>
      <c r="J21" s="65">
        <f t="shared" si="1"/>
        <v>31.84</v>
      </c>
      <c r="K21" s="66">
        <f t="shared" si="2"/>
        <v>60.319</v>
      </c>
      <c r="L21" s="67">
        <f t="shared" si="5"/>
        <v>3</v>
      </c>
      <c r="M21" s="68" t="s">
        <v>24</v>
      </c>
    </row>
    <row r="22" spans="1:13" ht="31.5" customHeight="1">
      <c r="A22" s="16"/>
      <c r="B22" s="29"/>
      <c r="C22" s="30"/>
      <c r="D22" s="19" t="s">
        <v>84</v>
      </c>
      <c r="E22" s="20" t="s">
        <v>85</v>
      </c>
      <c r="F22" s="19" t="s">
        <v>86</v>
      </c>
      <c r="G22" s="40">
        <v>41.71</v>
      </c>
      <c r="H22" s="22">
        <f t="shared" si="0"/>
        <v>25.026</v>
      </c>
      <c r="I22" s="69">
        <v>72.2</v>
      </c>
      <c r="J22" s="65">
        <f t="shared" si="1"/>
        <v>28.880000000000003</v>
      </c>
      <c r="K22" s="66">
        <f t="shared" si="2"/>
        <v>53.906000000000006</v>
      </c>
      <c r="L22" s="67">
        <f t="shared" si="5"/>
        <v>4</v>
      </c>
      <c r="M22" s="68" t="s">
        <v>24</v>
      </c>
    </row>
    <row r="23" spans="1:13" ht="31.5" customHeight="1">
      <c r="A23" s="16"/>
      <c r="B23" s="41" t="s">
        <v>28</v>
      </c>
      <c r="C23" s="30" t="s">
        <v>87</v>
      </c>
      <c r="D23" s="19" t="s">
        <v>88</v>
      </c>
      <c r="E23" s="20" t="s">
        <v>89</v>
      </c>
      <c r="F23" s="19" t="s">
        <v>90</v>
      </c>
      <c r="G23" s="40">
        <v>61.6</v>
      </c>
      <c r="H23" s="22">
        <f t="shared" si="0"/>
        <v>36.96</v>
      </c>
      <c r="I23" s="76">
        <v>87.2</v>
      </c>
      <c r="J23" s="65">
        <f t="shared" si="1"/>
        <v>34.88</v>
      </c>
      <c r="K23" s="66">
        <f t="shared" si="2"/>
        <v>71.84</v>
      </c>
      <c r="L23" s="67">
        <f aca="true" t="shared" si="6" ref="L23:L25">COUNTIF($K$23:$K$25,"&gt;"&amp;K23)+1</f>
        <v>2</v>
      </c>
      <c r="M23" s="68" t="s">
        <v>24</v>
      </c>
    </row>
    <row r="24" spans="1:13" ht="31.5" customHeight="1">
      <c r="A24" s="16"/>
      <c r="B24" s="41"/>
      <c r="C24" s="30"/>
      <c r="D24" s="19" t="s">
        <v>91</v>
      </c>
      <c r="E24" s="20" t="s">
        <v>92</v>
      </c>
      <c r="F24" s="19" t="s">
        <v>93</v>
      </c>
      <c r="G24" s="40">
        <v>60.855</v>
      </c>
      <c r="H24" s="22">
        <f t="shared" si="0"/>
        <v>36.513</v>
      </c>
      <c r="I24" s="76">
        <v>89.2</v>
      </c>
      <c r="J24" s="65">
        <f t="shared" si="1"/>
        <v>35.68</v>
      </c>
      <c r="K24" s="66">
        <f t="shared" si="2"/>
        <v>72.193</v>
      </c>
      <c r="L24" s="67">
        <f t="shared" si="6"/>
        <v>1</v>
      </c>
      <c r="M24" s="68" t="s">
        <v>20</v>
      </c>
    </row>
    <row r="25" spans="1:13" ht="31.5" customHeight="1">
      <c r="A25" s="16"/>
      <c r="B25" s="41"/>
      <c r="C25" s="30"/>
      <c r="D25" s="19" t="s">
        <v>94</v>
      </c>
      <c r="E25" s="20" t="s">
        <v>95</v>
      </c>
      <c r="F25" s="19" t="s">
        <v>96</v>
      </c>
      <c r="G25" s="40">
        <v>58.065</v>
      </c>
      <c r="H25" s="22">
        <f t="shared" si="0"/>
        <v>34.839</v>
      </c>
      <c r="I25" s="76">
        <v>81.6</v>
      </c>
      <c r="J25" s="65">
        <f t="shared" si="1"/>
        <v>32.64</v>
      </c>
      <c r="K25" s="66">
        <f t="shared" si="2"/>
        <v>67.479</v>
      </c>
      <c r="L25" s="67">
        <f t="shared" si="6"/>
        <v>3</v>
      </c>
      <c r="M25" s="68" t="s">
        <v>24</v>
      </c>
    </row>
    <row r="26" spans="1:13" ht="31.5" customHeight="1">
      <c r="A26" s="16"/>
      <c r="B26" s="41" t="s">
        <v>51</v>
      </c>
      <c r="C26" s="30" t="s">
        <v>97</v>
      </c>
      <c r="D26" s="19" t="s">
        <v>98</v>
      </c>
      <c r="E26" s="20" t="s">
        <v>99</v>
      </c>
      <c r="F26" s="19" t="s">
        <v>100</v>
      </c>
      <c r="G26" s="40">
        <v>76.77</v>
      </c>
      <c r="H26" s="22">
        <f t="shared" si="0"/>
        <v>46.062</v>
      </c>
      <c r="I26" s="76">
        <v>83.4</v>
      </c>
      <c r="J26" s="65">
        <f t="shared" si="1"/>
        <v>33.36000000000001</v>
      </c>
      <c r="K26" s="66">
        <f t="shared" si="2"/>
        <v>79.422</v>
      </c>
      <c r="L26" s="67">
        <f aca="true" t="shared" si="7" ref="L26:L28">COUNTIF($K$26:$K$28,"&gt;"&amp;K26)+1</f>
        <v>1</v>
      </c>
      <c r="M26" s="68" t="s">
        <v>20</v>
      </c>
    </row>
    <row r="27" spans="1:13" ht="31.5" customHeight="1">
      <c r="A27" s="16"/>
      <c r="B27" s="41"/>
      <c r="C27" s="30"/>
      <c r="D27" s="19" t="s">
        <v>101</v>
      </c>
      <c r="E27" s="20" t="s">
        <v>102</v>
      </c>
      <c r="F27" s="19" t="s">
        <v>103</v>
      </c>
      <c r="G27" s="40">
        <v>69.745</v>
      </c>
      <c r="H27" s="22">
        <f t="shared" si="0"/>
        <v>41.847</v>
      </c>
      <c r="I27" s="76">
        <v>82.8</v>
      </c>
      <c r="J27" s="65">
        <f t="shared" si="1"/>
        <v>33.12</v>
      </c>
      <c r="K27" s="66">
        <f t="shared" si="2"/>
        <v>74.967</v>
      </c>
      <c r="L27" s="67">
        <f t="shared" si="7"/>
        <v>2</v>
      </c>
      <c r="M27" s="68" t="s">
        <v>24</v>
      </c>
    </row>
    <row r="28" spans="1:13" ht="31.5" customHeight="1">
      <c r="A28" s="31"/>
      <c r="B28" s="42"/>
      <c r="C28" s="33"/>
      <c r="D28" s="34" t="s">
        <v>104</v>
      </c>
      <c r="E28" s="35" t="s">
        <v>105</v>
      </c>
      <c r="F28" s="34" t="s">
        <v>106</v>
      </c>
      <c r="G28" s="43">
        <v>56.645</v>
      </c>
      <c r="H28" s="37">
        <f t="shared" si="0"/>
        <v>33.987</v>
      </c>
      <c r="I28" s="77">
        <v>80.6</v>
      </c>
      <c r="J28" s="71">
        <f t="shared" si="1"/>
        <v>32.24</v>
      </c>
      <c r="K28" s="72">
        <f t="shared" si="2"/>
        <v>66.227</v>
      </c>
      <c r="L28" s="73">
        <f t="shared" si="7"/>
        <v>3</v>
      </c>
      <c r="M28" s="74" t="s">
        <v>24</v>
      </c>
    </row>
    <row r="29" spans="1:13" ht="33.75" customHeight="1">
      <c r="A29" s="9" t="s">
        <v>14</v>
      </c>
      <c r="B29" s="44" t="s">
        <v>15</v>
      </c>
      <c r="C29" s="45" t="s">
        <v>107</v>
      </c>
      <c r="D29" s="46" t="s">
        <v>108</v>
      </c>
      <c r="E29" s="13" t="s">
        <v>109</v>
      </c>
      <c r="F29" s="46" t="s">
        <v>110</v>
      </c>
      <c r="G29" s="47">
        <v>51.32</v>
      </c>
      <c r="H29" s="15">
        <f t="shared" si="0"/>
        <v>30.791999999999998</v>
      </c>
      <c r="I29" s="75">
        <v>78</v>
      </c>
      <c r="J29" s="60">
        <f t="shared" si="1"/>
        <v>31.200000000000003</v>
      </c>
      <c r="K29" s="61">
        <f t="shared" si="2"/>
        <v>61.992000000000004</v>
      </c>
      <c r="L29" s="62">
        <v>2</v>
      </c>
      <c r="M29" s="63" t="s">
        <v>24</v>
      </c>
    </row>
    <row r="30" spans="1:13" ht="33.75" customHeight="1">
      <c r="A30" s="16"/>
      <c r="B30" s="41"/>
      <c r="C30" s="48"/>
      <c r="D30" s="49" t="s">
        <v>111</v>
      </c>
      <c r="E30" s="20" t="s">
        <v>112</v>
      </c>
      <c r="F30" s="49" t="s">
        <v>113</v>
      </c>
      <c r="G30" s="40">
        <v>50.55</v>
      </c>
      <c r="H30" s="22">
        <f t="shared" si="0"/>
        <v>30.33</v>
      </c>
      <c r="I30" s="69">
        <v>84.2</v>
      </c>
      <c r="J30" s="65">
        <f t="shared" si="1"/>
        <v>33.68</v>
      </c>
      <c r="K30" s="66">
        <f t="shared" si="2"/>
        <v>64.00999999999999</v>
      </c>
      <c r="L30" s="67">
        <v>1</v>
      </c>
      <c r="M30" s="68" t="s">
        <v>20</v>
      </c>
    </row>
    <row r="31" spans="1:13" ht="33.75" customHeight="1">
      <c r="A31" s="16"/>
      <c r="B31" s="41"/>
      <c r="C31" s="50"/>
      <c r="D31" s="49" t="s">
        <v>114</v>
      </c>
      <c r="E31" s="20" t="s">
        <v>115</v>
      </c>
      <c r="F31" s="49" t="s">
        <v>116</v>
      </c>
      <c r="G31" s="40">
        <v>43.63</v>
      </c>
      <c r="H31" s="22">
        <f t="shared" si="0"/>
        <v>26.178</v>
      </c>
      <c r="I31" s="69">
        <v>72.2</v>
      </c>
      <c r="J31" s="65">
        <f t="shared" si="1"/>
        <v>28.880000000000003</v>
      </c>
      <c r="K31" s="66">
        <f t="shared" si="2"/>
        <v>55.05800000000001</v>
      </c>
      <c r="L31" s="67">
        <v>3</v>
      </c>
      <c r="M31" s="68" t="s">
        <v>24</v>
      </c>
    </row>
    <row r="32" spans="1:13" ht="33.75" customHeight="1">
      <c r="A32" s="16"/>
      <c r="B32" s="41" t="s">
        <v>62</v>
      </c>
      <c r="C32" s="51" t="s">
        <v>107</v>
      </c>
      <c r="D32" s="49" t="s">
        <v>117</v>
      </c>
      <c r="E32" s="20" t="s">
        <v>118</v>
      </c>
      <c r="F32" s="49" t="s">
        <v>119</v>
      </c>
      <c r="G32" s="40">
        <v>54.61</v>
      </c>
      <c r="H32" s="22">
        <f t="shared" si="0"/>
        <v>32.766</v>
      </c>
      <c r="I32" s="69">
        <v>84.4</v>
      </c>
      <c r="J32" s="65">
        <f t="shared" si="1"/>
        <v>33.760000000000005</v>
      </c>
      <c r="K32" s="66">
        <f t="shared" si="2"/>
        <v>66.52600000000001</v>
      </c>
      <c r="L32" s="67">
        <f>COUNTIF($K$29:$K$40,"&gt;"&amp;K32)+1</f>
        <v>1</v>
      </c>
      <c r="M32" s="68" t="s">
        <v>20</v>
      </c>
    </row>
    <row r="33" spans="1:13" ht="33.75" customHeight="1">
      <c r="A33" s="16"/>
      <c r="B33" s="41"/>
      <c r="C33" s="48"/>
      <c r="D33" s="49" t="s">
        <v>120</v>
      </c>
      <c r="E33" s="20" t="s">
        <v>121</v>
      </c>
      <c r="F33" s="49" t="s">
        <v>122</v>
      </c>
      <c r="G33" s="40">
        <v>52.675</v>
      </c>
      <c r="H33" s="22">
        <f t="shared" si="0"/>
        <v>31.604999999999997</v>
      </c>
      <c r="I33" s="69">
        <v>86.6</v>
      </c>
      <c r="J33" s="65">
        <f t="shared" si="1"/>
        <v>34.64</v>
      </c>
      <c r="K33" s="66">
        <f t="shared" si="2"/>
        <v>66.245</v>
      </c>
      <c r="L33" s="67">
        <f>COUNTIF($K$29:$K$40,"&gt;"&amp;K33)+1</f>
        <v>2</v>
      </c>
      <c r="M33" s="68" t="s">
        <v>24</v>
      </c>
    </row>
    <row r="34" spans="1:13" ht="33.75" customHeight="1">
      <c r="A34" s="16"/>
      <c r="B34" s="41"/>
      <c r="C34" s="50"/>
      <c r="D34" s="49" t="s">
        <v>123</v>
      </c>
      <c r="E34" s="20" t="s">
        <v>124</v>
      </c>
      <c r="F34" s="49" t="s">
        <v>125</v>
      </c>
      <c r="G34" s="40">
        <v>52.45</v>
      </c>
      <c r="H34" s="22">
        <f t="shared" si="0"/>
        <v>31.47</v>
      </c>
      <c r="I34" s="69">
        <v>85</v>
      </c>
      <c r="J34" s="65">
        <f t="shared" si="1"/>
        <v>34</v>
      </c>
      <c r="K34" s="66">
        <f t="shared" si="2"/>
        <v>65.47</v>
      </c>
      <c r="L34" s="67">
        <f>COUNTIF($K$29:$K$40,"&gt;"&amp;K34)+1</f>
        <v>3</v>
      </c>
      <c r="M34" s="68" t="s">
        <v>24</v>
      </c>
    </row>
    <row r="35" spans="1:13" ht="33.75" customHeight="1">
      <c r="A35" s="16"/>
      <c r="B35" s="41" t="s">
        <v>126</v>
      </c>
      <c r="C35" s="51" t="s">
        <v>107</v>
      </c>
      <c r="D35" s="49" t="s">
        <v>127</v>
      </c>
      <c r="E35" s="20" t="s">
        <v>128</v>
      </c>
      <c r="F35" s="49" t="s">
        <v>129</v>
      </c>
      <c r="G35" s="40">
        <v>45.595</v>
      </c>
      <c r="H35" s="22">
        <f t="shared" si="0"/>
        <v>27.357</v>
      </c>
      <c r="I35" s="69">
        <v>83.2</v>
      </c>
      <c r="J35" s="65">
        <f t="shared" si="1"/>
        <v>33.28</v>
      </c>
      <c r="K35" s="66">
        <f t="shared" si="2"/>
        <v>60.637</v>
      </c>
      <c r="L35" s="67">
        <v>1</v>
      </c>
      <c r="M35" s="68" t="s">
        <v>20</v>
      </c>
    </row>
    <row r="36" spans="1:13" ht="33.75" customHeight="1">
      <c r="A36" s="16"/>
      <c r="B36" s="41"/>
      <c r="C36" s="48"/>
      <c r="D36" s="49" t="s">
        <v>130</v>
      </c>
      <c r="E36" s="20" t="s">
        <v>131</v>
      </c>
      <c r="F36" s="49" t="s">
        <v>132</v>
      </c>
      <c r="G36" s="40">
        <v>42.715</v>
      </c>
      <c r="H36" s="22">
        <f t="shared" si="0"/>
        <v>25.629</v>
      </c>
      <c r="I36" s="69">
        <v>86.4</v>
      </c>
      <c r="J36" s="65">
        <f t="shared" si="1"/>
        <v>34.56</v>
      </c>
      <c r="K36" s="66">
        <f t="shared" si="2"/>
        <v>60.18900000000001</v>
      </c>
      <c r="L36" s="67">
        <v>2</v>
      </c>
      <c r="M36" s="68" t="s">
        <v>20</v>
      </c>
    </row>
    <row r="37" spans="1:13" ht="33.75" customHeight="1">
      <c r="A37" s="16"/>
      <c r="B37" s="41"/>
      <c r="C37" s="50"/>
      <c r="D37" s="49" t="s">
        <v>133</v>
      </c>
      <c r="E37" s="20" t="s">
        <v>134</v>
      </c>
      <c r="F37" s="49" t="s">
        <v>135</v>
      </c>
      <c r="G37" s="40">
        <v>42.195</v>
      </c>
      <c r="H37" s="22">
        <f t="shared" si="0"/>
        <v>25.317</v>
      </c>
      <c r="I37" s="69">
        <v>85.4</v>
      </c>
      <c r="J37" s="65">
        <f t="shared" si="1"/>
        <v>34.160000000000004</v>
      </c>
      <c r="K37" s="66">
        <f t="shared" si="2"/>
        <v>59.477000000000004</v>
      </c>
      <c r="L37" s="67">
        <v>3</v>
      </c>
      <c r="M37" s="68" t="s">
        <v>24</v>
      </c>
    </row>
    <row r="38" spans="1:13" ht="33.75" customHeight="1">
      <c r="A38" s="16"/>
      <c r="B38" s="41" t="s">
        <v>136</v>
      </c>
      <c r="C38" s="51" t="s">
        <v>107</v>
      </c>
      <c r="D38" s="49" t="s">
        <v>137</v>
      </c>
      <c r="E38" s="20" t="s">
        <v>138</v>
      </c>
      <c r="F38" s="49" t="s">
        <v>139</v>
      </c>
      <c r="G38" s="40">
        <v>52.895</v>
      </c>
      <c r="H38" s="22">
        <f t="shared" si="0"/>
        <v>31.737000000000002</v>
      </c>
      <c r="I38" s="69">
        <v>80.6</v>
      </c>
      <c r="J38" s="65">
        <f t="shared" si="1"/>
        <v>32.24</v>
      </c>
      <c r="K38" s="66">
        <f t="shared" si="2"/>
        <v>63.977000000000004</v>
      </c>
      <c r="L38" s="67">
        <v>1</v>
      </c>
      <c r="M38" s="68" t="s">
        <v>20</v>
      </c>
    </row>
    <row r="39" spans="1:13" ht="33.75" customHeight="1">
      <c r="A39" s="16"/>
      <c r="B39" s="41"/>
      <c r="C39" s="48"/>
      <c r="D39" s="49" t="s">
        <v>140</v>
      </c>
      <c r="E39" s="20" t="s">
        <v>141</v>
      </c>
      <c r="F39" s="49" t="s">
        <v>142</v>
      </c>
      <c r="G39" s="40">
        <v>47.435</v>
      </c>
      <c r="H39" s="22">
        <f t="shared" si="0"/>
        <v>28.461000000000002</v>
      </c>
      <c r="I39" s="69">
        <v>82.2</v>
      </c>
      <c r="J39" s="65">
        <f t="shared" si="1"/>
        <v>32.88</v>
      </c>
      <c r="K39" s="66">
        <f t="shared" si="2"/>
        <v>61.34100000000001</v>
      </c>
      <c r="L39" s="67">
        <v>2</v>
      </c>
      <c r="M39" s="68" t="s">
        <v>24</v>
      </c>
    </row>
    <row r="40" spans="1:13" ht="33.75" customHeight="1">
      <c r="A40" s="31"/>
      <c r="B40" s="42"/>
      <c r="C40" s="52"/>
      <c r="D40" s="53" t="s">
        <v>143</v>
      </c>
      <c r="E40" s="35" t="s">
        <v>144</v>
      </c>
      <c r="F40" s="53" t="s">
        <v>145</v>
      </c>
      <c r="G40" s="43">
        <v>46.19</v>
      </c>
      <c r="H40" s="37">
        <f t="shared" si="0"/>
        <v>27.714</v>
      </c>
      <c r="I40" s="70">
        <v>74.8</v>
      </c>
      <c r="J40" s="71">
        <f t="shared" si="1"/>
        <v>29.92</v>
      </c>
      <c r="K40" s="72">
        <f t="shared" si="2"/>
        <v>57.634</v>
      </c>
      <c r="L40" s="73">
        <v>3</v>
      </c>
      <c r="M40" s="74" t="s">
        <v>24</v>
      </c>
    </row>
  </sheetData>
  <sheetProtection/>
  <mergeCells count="28">
    <mergeCell ref="A1:M1"/>
    <mergeCell ref="A3:A15"/>
    <mergeCell ref="A16:A28"/>
    <mergeCell ref="A29:A40"/>
    <mergeCell ref="B3:B5"/>
    <mergeCell ref="B6:B8"/>
    <mergeCell ref="B9:B12"/>
    <mergeCell ref="B13:B15"/>
    <mergeCell ref="B16:B18"/>
    <mergeCell ref="B19:B22"/>
    <mergeCell ref="B23:B25"/>
    <mergeCell ref="B26:B28"/>
    <mergeCell ref="B29:B31"/>
    <mergeCell ref="B32:B34"/>
    <mergeCell ref="B35:B37"/>
    <mergeCell ref="B38:B40"/>
    <mergeCell ref="C3:C5"/>
    <mergeCell ref="C6:C8"/>
    <mergeCell ref="C9:C12"/>
    <mergeCell ref="C13:C15"/>
    <mergeCell ref="C16:C18"/>
    <mergeCell ref="C19:C22"/>
    <mergeCell ref="C23:C25"/>
    <mergeCell ref="C26:C28"/>
    <mergeCell ref="C29:C31"/>
    <mergeCell ref="C32:C34"/>
    <mergeCell ref="C35:C37"/>
    <mergeCell ref="C38:C40"/>
  </mergeCells>
  <printOptions/>
  <pageMargins left="0.59" right="0.59" top="0.47" bottom="0.39" header="0.39" footer="0.2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N36" sqref="N36"/>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2018-08-24T04:39:54Z</cp:lastPrinted>
  <dcterms:created xsi:type="dcterms:W3CDTF">2017-01-18T09:18:07Z</dcterms:created>
  <dcterms:modified xsi:type="dcterms:W3CDTF">2018-08-29T07:53:31Z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