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25" activeTab="0"/>
  </bookViews>
  <sheets>
    <sheet name="体检人员" sheetId="1" r:id="rId1"/>
    <sheet name="Sheet3" sheetId="2" r:id="rId2"/>
  </sheets>
  <definedNames>
    <definedName name="_xlnm.Print_Titles" localSheetId="0">'体检人员'!$2:$2</definedName>
  </definedNames>
  <calcPr fullCalcOnLoad="1"/>
</workbook>
</file>

<file path=xl/sharedStrings.xml><?xml version="1.0" encoding="utf-8"?>
<sst xmlns="http://schemas.openxmlformats.org/spreadsheetml/2006/main" count="387" uniqueCount="189">
  <si>
    <t>姓名</t>
  </si>
  <si>
    <t>职位名称</t>
  </si>
  <si>
    <t>职位编号</t>
  </si>
  <si>
    <t>准考证号</t>
  </si>
  <si>
    <t>综合成绩</t>
  </si>
  <si>
    <t>政策性加分</t>
  </si>
  <si>
    <t>笔试总成绩</t>
  </si>
  <si>
    <t>笔试折合成绩</t>
  </si>
  <si>
    <t>面试折合成绩</t>
  </si>
  <si>
    <t>总成绩</t>
  </si>
  <si>
    <t>总成绩排名</t>
  </si>
  <si>
    <t>黄屹崧</t>
  </si>
  <si>
    <t>会计人员</t>
  </si>
  <si>
    <t>9042501</t>
  </si>
  <si>
    <t>1662509042313</t>
  </si>
  <si>
    <t>黄明菊</t>
  </si>
  <si>
    <t>1662509042323</t>
  </si>
  <si>
    <t>曾茂丽</t>
  </si>
  <si>
    <t>1662509042317</t>
  </si>
  <si>
    <t>汪静</t>
  </si>
  <si>
    <t>1662509042403</t>
  </si>
  <si>
    <t>史焱双</t>
  </si>
  <si>
    <t>1662509042514</t>
  </si>
  <si>
    <t>许璇丽</t>
  </si>
  <si>
    <t>1662509042311</t>
  </si>
  <si>
    <t>郭湾米</t>
  </si>
  <si>
    <t>1662509042322</t>
  </si>
  <si>
    <t>温青青</t>
  </si>
  <si>
    <t>1662509042315</t>
  </si>
  <si>
    <t>杨玉婷</t>
  </si>
  <si>
    <t>1662509042425</t>
  </si>
  <si>
    <t>冷文杰</t>
  </si>
  <si>
    <t>信息中心工作人员</t>
  </si>
  <si>
    <t>9042101</t>
  </si>
  <si>
    <t>1662509042125</t>
  </si>
  <si>
    <t>池云超</t>
  </si>
  <si>
    <t>办公室人员</t>
  </si>
  <si>
    <t>9042201</t>
  </si>
  <si>
    <t>1662509042206</t>
  </si>
  <si>
    <t>刘捷</t>
  </si>
  <si>
    <t>办公室、信息平台工作人员</t>
  </si>
  <si>
    <t>9042401</t>
  </si>
  <si>
    <t>1662509042217</t>
  </si>
  <si>
    <t>郑丽华</t>
  </si>
  <si>
    <t>1662509042216</t>
  </si>
  <si>
    <t>刘凤</t>
  </si>
  <si>
    <t>康复科医生</t>
  </si>
  <si>
    <t>7040209</t>
  </si>
  <si>
    <t>1662509011823</t>
  </si>
  <si>
    <t>郭进</t>
  </si>
  <si>
    <t>中医康复保健</t>
  </si>
  <si>
    <t>7041701</t>
  </si>
  <si>
    <t>1662509012226</t>
  </si>
  <si>
    <t>叶修淦</t>
  </si>
  <si>
    <t>1662509012303</t>
  </si>
  <si>
    <t>曾鲜</t>
  </si>
  <si>
    <t>1662509012228</t>
  </si>
  <si>
    <t>肖敏</t>
  </si>
  <si>
    <t>1662509012301</t>
  </si>
  <si>
    <t>何群</t>
  </si>
  <si>
    <t>中医医生</t>
  </si>
  <si>
    <t>7041001</t>
  </si>
  <si>
    <t>1662509012103</t>
  </si>
  <si>
    <t>李英</t>
  </si>
  <si>
    <t>中西医结合医生</t>
  </si>
  <si>
    <t>7041201</t>
  </si>
  <si>
    <t>1662509012106</t>
  </si>
  <si>
    <t>邓东军</t>
  </si>
  <si>
    <t>1662509012108</t>
  </si>
  <si>
    <t>贺强</t>
  </si>
  <si>
    <t>1662509012107</t>
  </si>
  <si>
    <t>韩红</t>
  </si>
  <si>
    <t>临床医生</t>
  </si>
  <si>
    <t>7040301</t>
  </si>
  <si>
    <t>1662509011826</t>
  </si>
  <si>
    <t>刘人瑜</t>
  </si>
  <si>
    <t>1662509011828</t>
  </si>
  <si>
    <t>曹春艳</t>
  </si>
  <si>
    <t>1662509011827</t>
  </si>
  <si>
    <t>刘佳芳</t>
  </si>
  <si>
    <t>7040401</t>
  </si>
  <si>
    <t>1662509011913</t>
  </si>
  <si>
    <t>黄珠逸菊</t>
  </si>
  <si>
    <t>1662509011909</t>
  </si>
  <si>
    <t>祝成</t>
  </si>
  <si>
    <t>1662509011906</t>
  </si>
  <si>
    <t>杨英</t>
  </si>
  <si>
    <t>7040601</t>
  </si>
  <si>
    <t>1662509012005</t>
  </si>
  <si>
    <t>蒋鸿竹</t>
  </si>
  <si>
    <t>7040701</t>
  </si>
  <si>
    <t>1662509012010</t>
  </si>
  <si>
    <t>付琪丽</t>
  </si>
  <si>
    <t>1662509012020</t>
  </si>
  <si>
    <t>周冰茹</t>
  </si>
  <si>
    <t>1662509012012</t>
  </si>
  <si>
    <t>江奎鸿</t>
  </si>
  <si>
    <t>1662509012009</t>
  </si>
  <si>
    <t>黄亚兰</t>
  </si>
  <si>
    <t>药房人员</t>
  </si>
  <si>
    <t>7041501</t>
  </si>
  <si>
    <t>1662509012130</t>
  </si>
  <si>
    <t>李苓慧</t>
  </si>
  <si>
    <t>7041601</t>
  </si>
  <si>
    <t>1662509012213</t>
  </si>
  <si>
    <t>郑超</t>
  </si>
  <si>
    <t>1662509012206</t>
  </si>
  <si>
    <t>李宇航</t>
  </si>
  <si>
    <t>1662509012211</t>
  </si>
  <si>
    <t>谭秋菊</t>
  </si>
  <si>
    <t>1662509012208</t>
  </si>
  <si>
    <t>兰凯</t>
  </si>
  <si>
    <t>放射诊断医生</t>
  </si>
  <si>
    <t>7040108</t>
  </si>
  <si>
    <t>1662509011807</t>
  </si>
  <si>
    <t>王淑辉</t>
  </si>
  <si>
    <t>1662509011809</t>
  </si>
  <si>
    <t>严飞</t>
  </si>
  <si>
    <t>放射科医生</t>
  </si>
  <si>
    <t>7040207</t>
  </si>
  <si>
    <t>1662509011820</t>
  </si>
  <si>
    <t>黎烁</t>
  </si>
  <si>
    <t>医学影像人员</t>
  </si>
  <si>
    <t>7040901</t>
  </si>
  <si>
    <t>1662509012027</t>
  </si>
  <si>
    <t>廖小张</t>
  </si>
  <si>
    <t>1662509012029</t>
  </si>
  <si>
    <t>刘廷兰</t>
  </si>
  <si>
    <t>1662509012028</t>
  </si>
  <si>
    <t>廖倩</t>
  </si>
  <si>
    <t>医学检验人员</t>
  </si>
  <si>
    <t>7041301</t>
  </si>
  <si>
    <t>1662509012120</t>
  </si>
  <si>
    <t>段照敏</t>
  </si>
  <si>
    <t>卫生检验人员</t>
  </si>
  <si>
    <t>7040502</t>
  </si>
  <si>
    <t>1662509011922</t>
  </si>
  <si>
    <t>黄镇</t>
  </si>
  <si>
    <t>1662509011923</t>
  </si>
  <si>
    <t>杨慧丽</t>
  </si>
  <si>
    <t>麻醉科医生</t>
  </si>
  <si>
    <t>7040106</t>
  </si>
  <si>
    <t>1662509011723</t>
  </si>
  <si>
    <t>孙浩</t>
  </si>
  <si>
    <t>1662509011722</t>
  </si>
  <si>
    <t>黄凤</t>
  </si>
  <si>
    <t>7040206</t>
  </si>
  <si>
    <t>1662509011817</t>
  </si>
  <si>
    <t>胡富耀</t>
  </si>
  <si>
    <t>公共卫生管理</t>
  </si>
  <si>
    <t>7040503</t>
  </si>
  <si>
    <t>1662509012001</t>
  </si>
  <si>
    <t>李洁</t>
  </si>
  <si>
    <t>内科医生</t>
  </si>
  <si>
    <t>7040101</t>
  </si>
  <si>
    <t>1662509011706</t>
  </si>
  <si>
    <t>林亚君</t>
  </si>
  <si>
    <t>1662509011624</t>
  </si>
  <si>
    <t>刘光明</t>
  </si>
  <si>
    <t>1662509011627</t>
  </si>
  <si>
    <t>徐娅</t>
  </si>
  <si>
    <t>1662509011629</t>
  </si>
  <si>
    <t>吴奇花</t>
  </si>
  <si>
    <t>外科医生</t>
  </si>
  <si>
    <t>7040102</t>
  </si>
  <si>
    <t>1662509011710</t>
  </si>
  <si>
    <t>赵云龙</t>
  </si>
  <si>
    <t>儿科医生</t>
  </si>
  <si>
    <t>7040103</t>
  </si>
  <si>
    <t>1662509011712</t>
  </si>
  <si>
    <t>赵菊</t>
  </si>
  <si>
    <t>1662509011714</t>
  </si>
  <si>
    <t>邓钦月</t>
  </si>
  <si>
    <t>超声诊断医生</t>
  </si>
  <si>
    <t>7040107</t>
  </si>
  <si>
    <t>1662509011730</t>
  </si>
  <si>
    <t>易真</t>
  </si>
  <si>
    <t>1662509011729</t>
  </si>
  <si>
    <t>练映秀</t>
  </si>
  <si>
    <t>病理科医生</t>
  </si>
  <si>
    <t>7040109</t>
  </si>
  <si>
    <t>1662509011813</t>
  </si>
  <si>
    <t>面试成绩</t>
  </si>
  <si>
    <t>资中县2016年上半年卫计系统公开考聘事业单位工作人员拟聘用人员名单</t>
  </si>
  <si>
    <t>体检</t>
  </si>
  <si>
    <t>考核</t>
  </si>
  <si>
    <t>合格</t>
  </si>
  <si>
    <t>邓美雪</t>
  </si>
  <si>
    <t>1662509011910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</si>
</sst>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177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177" fontId="2" fillId="0" borderId="11" xfId="33" applyNumberFormat="1" applyFont="1" applyFill="1" applyBorder="1" applyAlignment="1" applyProtection="1">
      <alignment horizontal="center" vertical="center"/>
      <protection/>
    </xf>
    <xf numFmtId="177" fontId="2" fillId="0" borderId="11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19" sqref="H19"/>
    </sheetView>
  </sheetViews>
  <sheetFormatPr defaultColWidth="9.140625" defaultRowHeight="15"/>
  <cols>
    <col min="1" max="1" width="10.421875" style="5" customWidth="1"/>
    <col min="2" max="2" width="26.421875" style="5" customWidth="1"/>
    <col min="3" max="3" width="11.28125" style="5" customWidth="1"/>
    <col min="4" max="4" width="15.421875" style="5" customWidth="1"/>
    <col min="5" max="5" width="7.57421875" style="5" customWidth="1"/>
    <col min="6" max="6" width="6.421875" style="5" customWidth="1"/>
    <col min="7" max="7" width="8.7109375" style="5" customWidth="1"/>
    <col min="8" max="8" width="9.28125" style="5" customWidth="1"/>
    <col min="9" max="9" width="9.7109375" style="5" customWidth="1"/>
    <col min="10" max="10" width="10.7109375" style="5" customWidth="1"/>
    <col min="11" max="11" width="7.140625" style="20" customWidth="1"/>
    <col min="12" max="12" width="6.57421875" style="21" customWidth="1"/>
    <col min="13" max="13" width="6.421875" style="22" customWidth="1"/>
    <col min="14" max="14" width="7.421875" style="22" customWidth="1"/>
    <col min="15" max="16384" width="9.00390625" style="5" customWidth="1"/>
  </cols>
  <sheetData>
    <row r="1" spans="1:14" ht="20.25">
      <c r="A1" s="4" t="s">
        <v>183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24">
      <c r="A2" s="6" t="s">
        <v>0</v>
      </c>
      <c r="B2" s="7" t="s">
        <v>1</v>
      </c>
      <c r="C2" s="8" t="s">
        <v>2</v>
      </c>
      <c r="D2" s="8" t="s">
        <v>3</v>
      </c>
      <c r="E2" s="9" t="s">
        <v>4</v>
      </c>
      <c r="F2" s="10" t="s">
        <v>5</v>
      </c>
      <c r="G2" s="10" t="s">
        <v>6</v>
      </c>
      <c r="H2" s="11" t="s">
        <v>7</v>
      </c>
      <c r="I2" s="7" t="s">
        <v>182</v>
      </c>
      <c r="J2" s="11" t="s">
        <v>8</v>
      </c>
      <c r="K2" s="12" t="s">
        <v>9</v>
      </c>
      <c r="L2" s="13" t="s">
        <v>10</v>
      </c>
      <c r="M2" s="3" t="s">
        <v>184</v>
      </c>
      <c r="N2" s="3" t="s">
        <v>185</v>
      </c>
    </row>
    <row r="3" spans="1:14" s="1" customFormat="1" ht="12">
      <c r="A3" s="14" t="s">
        <v>31</v>
      </c>
      <c r="B3" s="14" t="s">
        <v>32</v>
      </c>
      <c r="C3" s="14" t="s">
        <v>33</v>
      </c>
      <c r="D3" s="14" t="s">
        <v>34</v>
      </c>
      <c r="E3" s="15">
        <v>69.45</v>
      </c>
      <c r="F3" s="14"/>
      <c r="G3" s="16">
        <f>E3+F3</f>
        <v>69.45</v>
      </c>
      <c r="H3" s="17">
        <f>G3*0.6</f>
        <v>41.67</v>
      </c>
      <c r="I3" s="17">
        <v>88.67</v>
      </c>
      <c r="J3" s="17">
        <f>I3*0.4</f>
        <v>35.468</v>
      </c>
      <c r="K3" s="16">
        <f>H3+J3</f>
        <v>77.138</v>
      </c>
      <c r="L3" s="18">
        <v>1</v>
      </c>
      <c r="M3" s="18" t="s">
        <v>186</v>
      </c>
      <c r="N3" s="18" t="s">
        <v>186</v>
      </c>
    </row>
    <row r="4" spans="1:14" s="1" customFormat="1" ht="12">
      <c r="A4" s="14" t="s">
        <v>35</v>
      </c>
      <c r="B4" s="14" t="s">
        <v>36</v>
      </c>
      <c r="C4" s="14" t="s">
        <v>37</v>
      </c>
      <c r="D4" s="14" t="s">
        <v>38</v>
      </c>
      <c r="E4" s="15">
        <v>71.35</v>
      </c>
      <c r="F4" s="14"/>
      <c r="G4" s="16">
        <f>E4+F4</f>
        <v>71.35</v>
      </c>
      <c r="H4" s="17">
        <f>G4*0.6</f>
        <v>42.809999999999995</v>
      </c>
      <c r="I4" s="17">
        <v>81.67</v>
      </c>
      <c r="J4" s="17">
        <f>I4*0.4</f>
        <v>32.668</v>
      </c>
      <c r="K4" s="16">
        <f>H4+J4</f>
        <v>75.478</v>
      </c>
      <c r="L4" s="18">
        <v>1</v>
      </c>
      <c r="M4" s="18" t="s">
        <v>186</v>
      </c>
      <c r="N4" s="18" t="s">
        <v>186</v>
      </c>
    </row>
    <row r="5" spans="1:14" s="1" customFormat="1" ht="12">
      <c r="A5" s="14" t="s">
        <v>39</v>
      </c>
      <c r="B5" s="14" t="s">
        <v>40</v>
      </c>
      <c r="C5" s="14" t="s">
        <v>41</v>
      </c>
      <c r="D5" s="14" t="s">
        <v>42</v>
      </c>
      <c r="E5" s="15">
        <v>69.55</v>
      </c>
      <c r="F5" s="14"/>
      <c r="G5" s="16">
        <f>E5+F5</f>
        <v>69.55</v>
      </c>
      <c r="H5" s="17">
        <f>G5*0.6</f>
        <v>41.73</v>
      </c>
      <c r="I5" s="17">
        <v>88.67</v>
      </c>
      <c r="J5" s="17">
        <f>I5*0.4</f>
        <v>35.468</v>
      </c>
      <c r="K5" s="16">
        <f>H5+J5</f>
        <v>77.19800000000001</v>
      </c>
      <c r="L5" s="18">
        <v>1</v>
      </c>
      <c r="M5" s="18" t="s">
        <v>186</v>
      </c>
      <c r="N5" s="18" t="s">
        <v>186</v>
      </c>
    </row>
    <row r="6" spans="1:14" s="1" customFormat="1" ht="12">
      <c r="A6" s="14" t="s">
        <v>43</v>
      </c>
      <c r="B6" s="14" t="s">
        <v>40</v>
      </c>
      <c r="C6" s="14" t="s">
        <v>41</v>
      </c>
      <c r="D6" s="14" t="s">
        <v>44</v>
      </c>
      <c r="E6" s="15">
        <v>69.6</v>
      </c>
      <c r="F6" s="14"/>
      <c r="G6" s="16">
        <f>E6+F6</f>
        <v>69.6</v>
      </c>
      <c r="H6" s="17">
        <f>G6*0.6</f>
        <v>41.76</v>
      </c>
      <c r="I6" s="17">
        <v>83.67</v>
      </c>
      <c r="J6" s="17">
        <f>I6*0.4</f>
        <v>33.468</v>
      </c>
      <c r="K6" s="16">
        <f>H6+J6</f>
        <v>75.22800000000001</v>
      </c>
      <c r="L6" s="18">
        <v>2</v>
      </c>
      <c r="M6" s="18" t="s">
        <v>186</v>
      </c>
      <c r="N6" s="18" t="s">
        <v>186</v>
      </c>
    </row>
    <row r="7" spans="1:14" s="1" customFormat="1" ht="12">
      <c r="A7" s="14" t="s">
        <v>11</v>
      </c>
      <c r="B7" s="14" t="s">
        <v>12</v>
      </c>
      <c r="C7" s="14" t="s">
        <v>13</v>
      </c>
      <c r="D7" s="14" t="s">
        <v>14</v>
      </c>
      <c r="E7" s="15">
        <v>81.8</v>
      </c>
      <c r="F7" s="14"/>
      <c r="G7" s="16">
        <f aca="true" t="shared" si="0" ref="G7:G24">E7+F7</f>
        <v>81.8</v>
      </c>
      <c r="H7" s="17">
        <f aca="true" t="shared" si="1" ref="H7:H24">G7*0.6</f>
        <v>49.08</v>
      </c>
      <c r="I7" s="17">
        <v>79.33</v>
      </c>
      <c r="J7" s="17">
        <f aca="true" t="shared" si="2" ref="J7:J15">I7*0.4</f>
        <v>31.732</v>
      </c>
      <c r="K7" s="16">
        <f aca="true" t="shared" si="3" ref="K7:K15">H7+J7</f>
        <v>80.812</v>
      </c>
      <c r="L7" s="18">
        <v>1</v>
      </c>
      <c r="M7" s="18" t="s">
        <v>186</v>
      </c>
      <c r="N7" s="18" t="s">
        <v>186</v>
      </c>
    </row>
    <row r="8" spans="1:14" s="1" customFormat="1" ht="12">
      <c r="A8" s="14" t="s">
        <v>15</v>
      </c>
      <c r="B8" s="14" t="s">
        <v>12</v>
      </c>
      <c r="C8" s="14" t="s">
        <v>13</v>
      </c>
      <c r="D8" s="14" t="s">
        <v>16</v>
      </c>
      <c r="E8" s="15">
        <v>79.85</v>
      </c>
      <c r="F8" s="14"/>
      <c r="G8" s="16">
        <f t="shared" si="0"/>
        <v>79.85</v>
      </c>
      <c r="H8" s="17">
        <f t="shared" si="1"/>
        <v>47.91</v>
      </c>
      <c r="I8" s="17">
        <v>80.33</v>
      </c>
      <c r="J8" s="17">
        <f t="shared" si="2"/>
        <v>32.132</v>
      </c>
      <c r="K8" s="16">
        <f t="shared" si="3"/>
        <v>80.042</v>
      </c>
      <c r="L8" s="18">
        <f>IF(K8=K7,L7,L7+1)</f>
        <v>2</v>
      </c>
      <c r="M8" s="18" t="s">
        <v>186</v>
      </c>
      <c r="N8" s="18" t="s">
        <v>186</v>
      </c>
    </row>
    <row r="9" spans="1:14" s="1" customFormat="1" ht="12">
      <c r="A9" s="14" t="s">
        <v>17</v>
      </c>
      <c r="B9" s="14" t="s">
        <v>12</v>
      </c>
      <c r="C9" s="14" t="s">
        <v>13</v>
      </c>
      <c r="D9" s="14" t="s">
        <v>18</v>
      </c>
      <c r="E9" s="15">
        <v>75.8</v>
      </c>
      <c r="F9" s="14"/>
      <c r="G9" s="16">
        <f t="shared" si="0"/>
        <v>75.8</v>
      </c>
      <c r="H9" s="17">
        <f t="shared" si="1"/>
        <v>45.48</v>
      </c>
      <c r="I9" s="17">
        <v>85.67</v>
      </c>
      <c r="J9" s="17">
        <f t="shared" si="2"/>
        <v>34.268</v>
      </c>
      <c r="K9" s="16">
        <f t="shared" si="3"/>
        <v>79.74799999999999</v>
      </c>
      <c r="L9" s="18">
        <f aca="true" t="shared" si="4" ref="L9:L15">IF(K9=K8,L8,L8+1)</f>
        <v>3</v>
      </c>
      <c r="M9" s="18" t="s">
        <v>186</v>
      </c>
      <c r="N9" s="18" t="s">
        <v>186</v>
      </c>
    </row>
    <row r="10" spans="1:14" s="1" customFormat="1" ht="12">
      <c r="A10" s="14" t="s">
        <v>19</v>
      </c>
      <c r="B10" s="14" t="s">
        <v>12</v>
      </c>
      <c r="C10" s="14" t="s">
        <v>13</v>
      </c>
      <c r="D10" s="14" t="s">
        <v>20</v>
      </c>
      <c r="E10" s="15">
        <v>82.2</v>
      </c>
      <c r="F10" s="14"/>
      <c r="G10" s="16">
        <f t="shared" si="0"/>
        <v>82.2</v>
      </c>
      <c r="H10" s="17">
        <f t="shared" si="1"/>
        <v>49.32</v>
      </c>
      <c r="I10" s="17">
        <v>76</v>
      </c>
      <c r="J10" s="17">
        <f t="shared" si="2"/>
        <v>30.400000000000002</v>
      </c>
      <c r="K10" s="16">
        <f t="shared" si="3"/>
        <v>79.72</v>
      </c>
      <c r="L10" s="18">
        <f t="shared" si="4"/>
        <v>4</v>
      </c>
      <c r="M10" s="18" t="s">
        <v>186</v>
      </c>
      <c r="N10" s="18" t="s">
        <v>186</v>
      </c>
    </row>
    <row r="11" spans="1:14" s="1" customFormat="1" ht="12">
      <c r="A11" s="14" t="s">
        <v>21</v>
      </c>
      <c r="B11" s="14" t="s">
        <v>12</v>
      </c>
      <c r="C11" s="14" t="s">
        <v>13</v>
      </c>
      <c r="D11" s="14" t="s">
        <v>22</v>
      </c>
      <c r="E11" s="15">
        <v>74.7</v>
      </c>
      <c r="F11" s="14"/>
      <c r="G11" s="16">
        <f t="shared" si="0"/>
        <v>74.7</v>
      </c>
      <c r="H11" s="17">
        <f t="shared" si="1"/>
        <v>44.82</v>
      </c>
      <c r="I11" s="17">
        <v>85.33</v>
      </c>
      <c r="J11" s="17">
        <f t="shared" si="2"/>
        <v>34.132</v>
      </c>
      <c r="K11" s="16">
        <f t="shared" si="3"/>
        <v>78.952</v>
      </c>
      <c r="L11" s="18">
        <f t="shared" si="4"/>
        <v>5</v>
      </c>
      <c r="M11" s="18" t="s">
        <v>186</v>
      </c>
      <c r="N11" s="18" t="s">
        <v>186</v>
      </c>
    </row>
    <row r="12" spans="1:14" s="1" customFormat="1" ht="12">
      <c r="A12" s="14" t="s">
        <v>23</v>
      </c>
      <c r="B12" s="14" t="s">
        <v>12</v>
      </c>
      <c r="C12" s="14" t="s">
        <v>13</v>
      </c>
      <c r="D12" s="14" t="s">
        <v>24</v>
      </c>
      <c r="E12" s="15">
        <v>74.8</v>
      </c>
      <c r="F12" s="14"/>
      <c r="G12" s="16">
        <f t="shared" si="0"/>
        <v>74.8</v>
      </c>
      <c r="H12" s="17">
        <f t="shared" si="1"/>
        <v>44.879999999999995</v>
      </c>
      <c r="I12" s="17">
        <v>82.67</v>
      </c>
      <c r="J12" s="17">
        <f t="shared" si="2"/>
        <v>33.068000000000005</v>
      </c>
      <c r="K12" s="16">
        <f t="shared" si="3"/>
        <v>77.94800000000001</v>
      </c>
      <c r="L12" s="18">
        <f t="shared" si="4"/>
        <v>6</v>
      </c>
      <c r="M12" s="18" t="s">
        <v>186</v>
      </c>
      <c r="N12" s="18" t="s">
        <v>186</v>
      </c>
    </row>
    <row r="13" spans="1:14" s="1" customFormat="1" ht="12">
      <c r="A13" s="14" t="s">
        <v>25</v>
      </c>
      <c r="B13" s="14" t="s">
        <v>12</v>
      </c>
      <c r="C13" s="14" t="s">
        <v>13</v>
      </c>
      <c r="D13" s="14" t="s">
        <v>26</v>
      </c>
      <c r="E13" s="15">
        <v>74.8</v>
      </c>
      <c r="F13" s="14"/>
      <c r="G13" s="16">
        <f t="shared" si="0"/>
        <v>74.8</v>
      </c>
      <c r="H13" s="17">
        <f t="shared" si="1"/>
        <v>44.879999999999995</v>
      </c>
      <c r="I13" s="17">
        <v>82.33</v>
      </c>
      <c r="J13" s="17">
        <f t="shared" si="2"/>
        <v>32.932</v>
      </c>
      <c r="K13" s="16">
        <f t="shared" si="3"/>
        <v>77.812</v>
      </c>
      <c r="L13" s="18">
        <f t="shared" si="4"/>
        <v>7</v>
      </c>
      <c r="M13" s="18" t="s">
        <v>186</v>
      </c>
      <c r="N13" s="18" t="s">
        <v>186</v>
      </c>
    </row>
    <row r="14" spans="1:14" s="1" customFormat="1" ht="12">
      <c r="A14" s="14" t="s">
        <v>27</v>
      </c>
      <c r="B14" s="14" t="s">
        <v>12</v>
      </c>
      <c r="C14" s="14" t="s">
        <v>13</v>
      </c>
      <c r="D14" s="14" t="s">
        <v>28</v>
      </c>
      <c r="E14" s="15">
        <v>70.75</v>
      </c>
      <c r="F14" s="14"/>
      <c r="G14" s="16">
        <f t="shared" si="0"/>
        <v>70.75</v>
      </c>
      <c r="H14" s="17">
        <f t="shared" si="1"/>
        <v>42.449999999999996</v>
      </c>
      <c r="I14" s="17">
        <v>87.33</v>
      </c>
      <c r="J14" s="17">
        <f t="shared" si="2"/>
        <v>34.932</v>
      </c>
      <c r="K14" s="16">
        <f t="shared" si="3"/>
        <v>77.382</v>
      </c>
      <c r="L14" s="18">
        <f t="shared" si="4"/>
        <v>8</v>
      </c>
      <c r="M14" s="18" t="s">
        <v>186</v>
      </c>
      <c r="N14" s="18" t="s">
        <v>186</v>
      </c>
    </row>
    <row r="15" spans="1:14" s="1" customFormat="1" ht="12">
      <c r="A15" s="14" t="s">
        <v>29</v>
      </c>
      <c r="B15" s="14" t="s">
        <v>12</v>
      </c>
      <c r="C15" s="14" t="s">
        <v>13</v>
      </c>
      <c r="D15" s="14" t="s">
        <v>30</v>
      </c>
      <c r="E15" s="15">
        <v>73.6</v>
      </c>
      <c r="F15" s="14"/>
      <c r="G15" s="16">
        <f t="shared" si="0"/>
        <v>73.6</v>
      </c>
      <c r="H15" s="17">
        <f t="shared" si="1"/>
        <v>44.16</v>
      </c>
      <c r="I15" s="17">
        <v>80.67</v>
      </c>
      <c r="J15" s="17">
        <f t="shared" si="2"/>
        <v>32.268</v>
      </c>
      <c r="K15" s="16">
        <f t="shared" si="3"/>
        <v>76.428</v>
      </c>
      <c r="L15" s="18">
        <f t="shared" si="4"/>
        <v>9</v>
      </c>
      <c r="M15" s="18" t="s">
        <v>186</v>
      </c>
      <c r="N15" s="18" t="s">
        <v>186</v>
      </c>
    </row>
    <row r="16" spans="1:14" s="1" customFormat="1" ht="13.5">
      <c r="A16" s="14" t="s">
        <v>152</v>
      </c>
      <c r="B16" s="14" t="s">
        <v>153</v>
      </c>
      <c r="C16" s="14" t="s">
        <v>154</v>
      </c>
      <c r="D16" s="14" t="s">
        <v>155</v>
      </c>
      <c r="E16" s="15">
        <v>73.125</v>
      </c>
      <c r="F16" s="14"/>
      <c r="G16" s="16">
        <f t="shared" si="0"/>
        <v>73.125</v>
      </c>
      <c r="H16" s="17">
        <f t="shared" si="1"/>
        <v>43.875</v>
      </c>
      <c r="I16" s="17">
        <v>85</v>
      </c>
      <c r="J16" s="17">
        <f aca="true" t="shared" si="5" ref="J16:J24">I16*0.4</f>
        <v>34</v>
      </c>
      <c r="K16" s="16">
        <f aca="true" t="shared" si="6" ref="K16:K24">H16+J16</f>
        <v>77.875</v>
      </c>
      <c r="L16" s="19">
        <v>1</v>
      </c>
      <c r="M16" s="18" t="s">
        <v>186</v>
      </c>
      <c r="N16" s="18" t="s">
        <v>186</v>
      </c>
    </row>
    <row r="17" spans="1:14" s="1" customFormat="1" ht="13.5">
      <c r="A17" s="14" t="s">
        <v>156</v>
      </c>
      <c r="B17" s="14" t="s">
        <v>153</v>
      </c>
      <c r="C17" s="14" t="s">
        <v>154</v>
      </c>
      <c r="D17" s="14" t="s">
        <v>157</v>
      </c>
      <c r="E17" s="15">
        <v>71.875</v>
      </c>
      <c r="F17" s="14"/>
      <c r="G17" s="16">
        <f t="shared" si="0"/>
        <v>71.875</v>
      </c>
      <c r="H17" s="17">
        <f t="shared" si="1"/>
        <v>43.125</v>
      </c>
      <c r="I17" s="17">
        <v>86.8</v>
      </c>
      <c r="J17" s="17">
        <f t="shared" si="5"/>
        <v>34.72</v>
      </c>
      <c r="K17" s="16">
        <f t="shared" si="6"/>
        <v>77.845</v>
      </c>
      <c r="L17" s="19">
        <f>IF(K17=K16,L16,L16+1)</f>
        <v>2</v>
      </c>
      <c r="M17" s="18" t="s">
        <v>186</v>
      </c>
      <c r="N17" s="18" t="s">
        <v>186</v>
      </c>
    </row>
    <row r="18" spans="1:14" s="1" customFormat="1" ht="13.5">
      <c r="A18" s="14" t="s">
        <v>158</v>
      </c>
      <c r="B18" s="14" t="s">
        <v>153</v>
      </c>
      <c r="C18" s="14" t="s">
        <v>154</v>
      </c>
      <c r="D18" s="14" t="s">
        <v>159</v>
      </c>
      <c r="E18" s="15">
        <v>73</v>
      </c>
      <c r="F18" s="14"/>
      <c r="G18" s="16">
        <f t="shared" si="0"/>
        <v>73</v>
      </c>
      <c r="H18" s="17">
        <f t="shared" si="1"/>
        <v>43.8</v>
      </c>
      <c r="I18" s="17">
        <v>82.2</v>
      </c>
      <c r="J18" s="17">
        <f t="shared" si="5"/>
        <v>32.88</v>
      </c>
      <c r="K18" s="16">
        <f t="shared" si="6"/>
        <v>76.68</v>
      </c>
      <c r="L18" s="19">
        <f>IF(K18=K17,L17,L17+1)</f>
        <v>3</v>
      </c>
      <c r="M18" s="18" t="s">
        <v>186</v>
      </c>
      <c r="N18" s="18" t="s">
        <v>186</v>
      </c>
    </row>
    <row r="19" spans="1:14" s="1" customFormat="1" ht="13.5">
      <c r="A19" s="14" t="s">
        <v>160</v>
      </c>
      <c r="B19" s="14" t="s">
        <v>153</v>
      </c>
      <c r="C19" s="14" t="s">
        <v>154</v>
      </c>
      <c r="D19" s="14" t="s">
        <v>161</v>
      </c>
      <c r="E19" s="15">
        <v>73.25</v>
      </c>
      <c r="F19" s="14"/>
      <c r="G19" s="16">
        <f t="shared" si="0"/>
        <v>73.25</v>
      </c>
      <c r="H19" s="17">
        <f t="shared" si="1"/>
        <v>43.949999999999996</v>
      </c>
      <c r="I19" s="17">
        <v>79.6</v>
      </c>
      <c r="J19" s="17">
        <f t="shared" si="5"/>
        <v>31.84</v>
      </c>
      <c r="K19" s="16">
        <f t="shared" si="6"/>
        <v>75.78999999999999</v>
      </c>
      <c r="L19" s="19">
        <f>IF(K19=K18,L18,L18+1)</f>
        <v>4</v>
      </c>
      <c r="M19" s="18" t="s">
        <v>186</v>
      </c>
      <c r="N19" s="18" t="s">
        <v>186</v>
      </c>
    </row>
    <row r="20" spans="1:14" s="1" customFormat="1" ht="12">
      <c r="A20" s="14" t="s">
        <v>162</v>
      </c>
      <c r="B20" s="14" t="s">
        <v>163</v>
      </c>
      <c r="C20" s="14" t="s">
        <v>164</v>
      </c>
      <c r="D20" s="14" t="s">
        <v>165</v>
      </c>
      <c r="E20" s="15">
        <v>72.375</v>
      </c>
      <c r="F20" s="14"/>
      <c r="G20" s="16">
        <f t="shared" si="0"/>
        <v>72.375</v>
      </c>
      <c r="H20" s="17">
        <f t="shared" si="1"/>
        <v>43.425</v>
      </c>
      <c r="I20" s="17">
        <v>80.6</v>
      </c>
      <c r="J20" s="17">
        <f t="shared" si="5"/>
        <v>32.24</v>
      </c>
      <c r="K20" s="16">
        <f t="shared" si="6"/>
        <v>75.66499999999999</v>
      </c>
      <c r="L20" s="18">
        <v>1</v>
      </c>
      <c r="M20" s="18" t="s">
        <v>186</v>
      </c>
      <c r="N20" s="18" t="s">
        <v>186</v>
      </c>
    </row>
    <row r="21" spans="1:14" s="1" customFormat="1" ht="13.5">
      <c r="A21" s="14" t="s">
        <v>166</v>
      </c>
      <c r="B21" s="14" t="s">
        <v>167</v>
      </c>
      <c r="C21" s="14" t="s">
        <v>168</v>
      </c>
      <c r="D21" s="14" t="s">
        <v>169</v>
      </c>
      <c r="E21" s="15">
        <v>68.875</v>
      </c>
      <c r="F21" s="14"/>
      <c r="G21" s="16">
        <f t="shared" si="0"/>
        <v>68.875</v>
      </c>
      <c r="H21" s="17">
        <f t="shared" si="1"/>
        <v>41.324999999999996</v>
      </c>
      <c r="I21" s="17">
        <v>79.8</v>
      </c>
      <c r="J21" s="17">
        <f t="shared" si="5"/>
        <v>31.92</v>
      </c>
      <c r="K21" s="16">
        <f t="shared" si="6"/>
        <v>73.245</v>
      </c>
      <c r="L21" s="19">
        <v>1</v>
      </c>
      <c r="M21" s="18" t="s">
        <v>186</v>
      </c>
      <c r="N21" s="18" t="s">
        <v>186</v>
      </c>
    </row>
    <row r="22" spans="1:14" s="1" customFormat="1" ht="13.5">
      <c r="A22" s="14" t="s">
        <v>170</v>
      </c>
      <c r="B22" s="14" t="s">
        <v>167</v>
      </c>
      <c r="C22" s="14" t="s">
        <v>168</v>
      </c>
      <c r="D22" s="14" t="s">
        <v>171</v>
      </c>
      <c r="E22" s="15">
        <v>68.25</v>
      </c>
      <c r="F22" s="14"/>
      <c r="G22" s="16">
        <f t="shared" si="0"/>
        <v>68.25</v>
      </c>
      <c r="H22" s="17">
        <f t="shared" si="1"/>
        <v>40.949999999999996</v>
      </c>
      <c r="I22" s="17">
        <v>80</v>
      </c>
      <c r="J22" s="17">
        <f t="shared" si="5"/>
        <v>32</v>
      </c>
      <c r="K22" s="16">
        <f t="shared" si="6"/>
        <v>72.94999999999999</v>
      </c>
      <c r="L22" s="19">
        <v>2</v>
      </c>
      <c r="M22" s="18" t="s">
        <v>186</v>
      </c>
      <c r="N22" s="18" t="s">
        <v>186</v>
      </c>
    </row>
    <row r="23" spans="1:14" s="1" customFormat="1" ht="12">
      <c r="A23" s="14" t="s">
        <v>139</v>
      </c>
      <c r="B23" s="14" t="s">
        <v>140</v>
      </c>
      <c r="C23" s="14" t="s">
        <v>141</v>
      </c>
      <c r="D23" s="14" t="s">
        <v>142</v>
      </c>
      <c r="E23" s="15">
        <v>75.875</v>
      </c>
      <c r="F23" s="14"/>
      <c r="G23" s="16">
        <f t="shared" si="0"/>
        <v>75.875</v>
      </c>
      <c r="H23" s="17">
        <f t="shared" si="1"/>
        <v>45.525</v>
      </c>
      <c r="I23" s="17">
        <v>75.4</v>
      </c>
      <c r="J23" s="17">
        <f t="shared" si="5"/>
        <v>30.160000000000004</v>
      </c>
      <c r="K23" s="16">
        <f t="shared" si="6"/>
        <v>75.685</v>
      </c>
      <c r="L23" s="18">
        <v>1</v>
      </c>
      <c r="M23" s="18" t="s">
        <v>186</v>
      </c>
      <c r="N23" s="18" t="s">
        <v>186</v>
      </c>
    </row>
    <row r="24" spans="1:14" s="1" customFormat="1" ht="12">
      <c r="A24" s="14" t="s">
        <v>143</v>
      </c>
      <c r="B24" s="14" t="s">
        <v>140</v>
      </c>
      <c r="C24" s="14" t="s">
        <v>141</v>
      </c>
      <c r="D24" s="14" t="s">
        <v>144</v>
      </c>
      <c r="E24" s="15">
        <v>70</v>
      </c>
      <c r="F24" s="14"/>
      <c r="G24" s="16">
        <f t="shared" si="0"/>
        <v>70</v>
      </c>
      <c r="H24" s="17">
        <f t="shared" si="1"/>
        <v>42</v>
      </c>
      <c r="I24" s="17">
        <v>78.6</v>
      </c>
      <c r="J24" s="17">
        <f t="shared" si="5"/>
        <v>31.439999999999998</v>
      </c>
      <c r="K24" s="16">
        <f t="shared" si="6"/>
        <v>73.44</v>
      </c>
      <c r="L24" s="18">
        <v>2</v>
      </c>
      <c r="M24" s="18" t="s">
        <v>186</v>
      </c>
      <c r="N24" s="18" t="s">
        <v>186</v>
      </c>
    </row>
    <row r="25" spans="1:14" s="1" customFormat="1" ht="12">
      <c r="A25" s="14" t="s">
        <v>172</v>
      </c>
      <c r="B25" s="14" t="s">
        <v>173</v>
      </c>
      <c r="C25" s="14" t="s">
        <v>174</v>
      </c>
      <c r="D25" s="14" t="s">
        <v>175</v>
      </c>
      <c r="E25" s="15">
        <v>76.125</v>
      </c>
      <c r="F25" s="14"/>
      <c r="G25" s="16">
        <f aca="true" t="shared" si="7" ref="G25:G54">E25+F25</f>
        <v>76.125</v>
      </c>
      <c r="H25" s="17">
        <f aca="true" t="shared" si="8" ref="H25:H54">G25*0.6</f>
        <v>45.675</v>
      </c>
      <c r="I25" s="17">
        <v>84</v>
      </c>
      <c r="J25" s="17">
        <f>I25*0.4</f>
        <v>33.6</v>
      </c>
      <c r="K25" s="16">
        <f aca="true" t="shared" si="9" ref="K25:K41">H25+J25</f>
        <v>79.275</v>
      </c>
      <c r="L25" s="18">
        <v>1</v>
      </c>
      <c r="M25" s="18" t="s">
        <v>186</v>
      </c>
      <c r="N25" s="18" t="s">
        <v>186</v>
      </c>
    </row>
    <row r="26" spans="1:14" s="1" customFormat="1" ht="12">
      <c r="A26" s="14" t="s">
        <v>176</v>
      </c>
      <c r="B26" s="14" t="s">
        <v>173</v>
      </c>
      <c r="C26" s="14" t="s">
        <v>174</v>
      </c>
      <c r="D26" s="14" t="s">
        <v>177</v>
      </c>
      <c r="E26" s="15">
        <v>65.875</v>
      </c>
      <c r="F26" s="14"/>
      <c r="G26" s="16">
        <f t="shared" si="7"/>
        <v>65.875</v>
      </c>
      <c r="H26" s="17">
        <f t="shared" si="8"/>
        <v>39.525</v>
      </c>
      <c r="I26" s="17">
        <v>85.4</v>
      </c>
      <c r="J26" s="17">
        <f>I26*0.4</f>
        <v>34.160000000000004</v>
      </c>
      <c r="K26" s="16">
        <f t="shared" si="9"/>
        <v>73.685</v>
      </c>
      <c r="L26" s="18">
        <v>2</v>
      </c>
      <c r="M26" s="18" t="s">
        <v>186</v>
      </c>
      <c r="N26" s="18" t="s">
        <v>186</v>
      </c>
    </row>
    <row r="27" spans="1:14" s="1" customFormat="1" ht="12">
      <c r="A27" s="14" t="s">
        <v>111</v>
      </c>
      <c r="B27" s="14" t="s">
        <v>112</v>
      </c>
      <c r="C27" s="14" t="s">
        <v>113</v>
      </c>
      <c r="D27" s="14" t="s">
        <v>114</v>
      </c>
      <c r="E27" s="15">
        <v>55.75</v>
      </c>
      <c r="F27" s="14"/>
      <c r="G27" s="16">
        <f t="shared" si="7"/>
        <v>55.75</v>
      </c>
      <c r="H27" s="17">
        <f t="shared" si="8"/>
        <v>33.449999999999996</v>
      </c>
      <c r="I27" s="17">
        <v>85.6</v>
      </c>
      <c r="J27" s="17">
        <f>I27*0.4</f>
        <v>34.24</v>
      </c>
      <c r="K27" s="16">
        <f t="shared" si="9"/>
        <v>67.69</v>
      </c>
      <c r="L27" s="18">
        <v>1</v>
      </c>
      <c r="M27" s="18" t="s">
        <v>186</v>
      </c>
      <c r="N27" s="18" t="s">
        <v>186</v>
      </c>
    </row>
    <row r="28" spans="1:14" s="2" customFormat="1" ht="12.75" thickBot="1">
      <c r="A28" s="14" t="s">
        <v>115</v>
      </c>
      <c r="B28" s="14" t="s">
        <v>112</v>
      </c>
      <c r="C28" s="14" t="s">
        <v>113</v>
      </c>
      <c r="D28" s="14" t="s">
        <v>116</v>
      </c>
      <c r="E28" s="15">
        <v>53.125</v>
      </c>
      <c r="F28" s="14"/>
      <c r="G28" s="16">
        <f t="shared" si="7"/>
        <v>53.125</v>
      </c>
      <c r="H28" s="17">
        <f t="shared" si="8"/>
        <v>31.875</v>
      </c>
      <c r="I28" s="17">
        <v>82.6</v>
      </c>
      <c r="J28" s="17">
        <f>I28*0.4</f>
        <v>33.04</v>
      </c>
      <c r="K28" s="16">
        <f t="shared" si="9"/>
        <v>64.91499999999999</v>
      </c>
      <c r="L28" s="18">
        <v>2</v>
      </c>
      <c r="M28" s="18" t="s">
        <v>186</v>
      </c>
      <c r="N28" s="18" t="s">
        <v>186</v>
      </c>
    </row>
    <row r="29" spans="1:14" s="1" customFormat="1" ht="13.5">
      <c r="A29" s="14" t="s">
        <v>178</v>
      </c>
      <c r="B29" s="14" t="s">
        <v>179</v>
      </c>
      <c r="C29" s="14" t="s">
        <v>180</v>
      </c>
      <c r="D29" s="14" t="s">
        <v>181</v>
      </c>
      <c r="E29" s="15">
        <v>77.25</v>
      </c>
      <c r="F29" s="14"/>
      <c r="G29" s="16">
        <f t="shared" si="7"/>
        <v>77.25</v>
      </c>
      <c r="H29" s="17">
        <f t="shared" si="8"/>
        <v>46.35</v>
      </c>
      <c r="I29" s="17">
        <v>78.4</v>
      </c>
      <c r="J29" s="17">
        <f>I29*0.4</f>
        <v>31.360000000000003</v>
      </c>
      <c r="K29" s="16">
        <f t="shared" si="9"/>
        <v>77.71000000000001</v>
      </c>
      <c r="L29" s="19">
        <v>1</v>
      </c>
      <c r="M29" s="18" t="s">
        <v>186</v>
      </c>
      <c r="N29" s="18" t="s">
        <v>186</v>
      </c>
    </row>
    <row r="30" spans="1:14" s="1" customFormat="1" ht="13.5">
      <c r="A30" s="14" t="s">
        <v>145</v>
      </c>
      <c r="B30" s="14" t="s">
        <v>140</v>
      </c>
      <c r="C30" s="14" t="s">
        <v>146</v>
      </c>
      <c r="D30" s="14" t="s">
        <v>147</v>
      </c>
      <c r="E30" s="15">
        <v>58.5</v>
      </c>
      <c r="F30" s="14"/>
      <c r="G30" s="16">
        <f t="shared" si="7"/>
        <v>58.5</v>
      </c>
      <c r="H30" s="17">
        <f t="shared" si="8"/>
        <v>35.1</v>
      </c>
      <c r="I30" s="17">
        <v>80.6</v>
      </c>
      <c r="J30" s="17">
        <f aca="true" t="shared" si="10" ref="J30:J38">I30*0.4</f>
        <v>32.24</v>
      </c>
      <c r="K30" s="16">
        <f t="shared" si="9"/>
        <v>67.34</v>
      </c>
      <c r="L30" s="19">
        <v>1</v>
      </c>
      <c r="M30" s="18" t="s">
        <v>186</v>
      </c>
      <c r="N30" s="18" t="s">
        <v>186</v>
      </c>
    </row>
    <row r="31" spans="1:14" s="2" customFormat="1" ht="12.75" thickBot="1">
      <c r="A31" s="14" t="s">
        <v>117</v>
      </c>
      <c r="B31" s="14" t="s">
        <v>118</v>
      </c>
      <c r="C31" s="14" t="s">
        <v>119</v>
      </c>
      <c r="D31" s="14" t="s">
        <v>120</v>
      </c>
      <c r="E31" s="15">
        <v>47.5</v>
      </c>
      <c r="F31" s="14"/>
      <c r="G31" s="16">
        <f t="shared" si="7"/>
        <v>47.5</v>
      </c>
      <c r="H31" s="17">
        <f t="shared" si="8"/>
        <v>28.5</v>
      </c>
      <c r="I31" s="17">
        <v>85.8</v>
      </c>
      <c r="J31" s="17">
        <f t="shared" si="10"/>
        <v>34.32</v>
      </c>
      <c r="K31" s="16">
        <f t="shared" si="9"/>
        <v>62.82</v>
      </c>
      <c r="L31" s="18">
        <v>1</v>
      </c>
      <c r="M31" s="18" t="s">
        <v>186</v>
      </c>
      <c r="N31" s="18" t="s">
        <v>186</v>
      </c>
    </row>
    <row r="32" spans="1:14" s="2" customFormat="1" ht="12.75" thickBot="1">
      <c r="A32" s="14" t="s">
        <v>45</v>
      </c>
      <c r="B32" s="14" t="s">
        <v>46</v>
      </c>
      <c r="C32" s="14" t="s">
        <v>47</v>
      </c>
      <c r="D32" s="14" t="s">
        <v>48</v>
      </c>
      <c r="E32" s="15">
        <v>64.625</v>
      </c>
      <c r="F32" s="14"/>
      <c r="G32" s="16">
        <f t="shared" si="7"/>
        <v>64.625</v>
      </c>
      <c r="H32" s="17">
        <f t="shared" si="8"/>
        <v>38.775</v>
      </c>
      <c r="I32" s="17">
        <v>77</v>
      </c>
      <c r="J32" s="17">
        <f t="shared" si="10"/>
        <v>30.8</v>
      </c>
      <c r="K32" s="16">
        <f t="shared" si="9"/>
        <v>69.575</v>
      </c>
      <c r="L32" s="18">
        <v>1</v>
      </c>
      <c r="M32" s="18" t="s">
        <v>186</v>
      </c>
      <c r="N32" s="18" t="s">
        <v>186</v>
      </c>
    </row>
    <row r="33" spans="1:14" s="1" customFormat="1" ht="12">
      <c r="A33" s="14" t="s">
        <v>71</v>
      </c>
      <c r="B33" s="14" t="s">
        <v>72</v>
      </c>
      <c r="C33" s="14" t="s">
        <v>73</v>
      </c>
      <c r="D33" s="14" t="s">
        <v>74</v>
      </c>
      <c r="E33" s="15">
        <v>57</v>
      </c>
      <c r="F33" s="14"/>
      <c r="G33" s="16">
        <f t="shared" si="7"/>
        <v>57</v>
      </c>
      <c r="H33" s="17">
        <f t="shared" si="8"/>
        <v>34.199999999999996</v>
      </c>
      <c r="I33" s="17">
        <v>84.2</v>
      </c>
      <c r="J33" s="17">
        <f t="shared" si="10"/>
        <v>33.68</v>
      </c>
      <c r="K33" s="16">
        <f t="shared" si="9"/>
        <v>67.88</v>
      </c>
      <c r="L33" s="18">
        <v>1</v>
      </c>
      <c r="M33" s="18" t="s">
        <v>186</v>
      </c>
      <c r="N33" s="18" t="s">
        <v>186</v>
      </c>
    </row>
    <row r="34" spans="1:14" s="1" customFormat="1" ht="12">
      <c r="A34" s="14" t="s">
        <v>75</v>
      </c>
      <c r="B34" s="14" t="s">
        <v>72</v>
      </c>
      <c r="C34" s="14" t="s">
        <v>73</v>
      </c>
      <c r="D34" s="14" t="s">
        <v>76</v>
      </c>
      <c r="E34" s="15">
        <v>57.125</v>
      </c>
      <c r="F34" s="14"/>
      <c r="G34" s="16">
        <f t="shared" si="7"/>
        <v>57.125</v>
      </c>
      <c r="H34" s="17">
        <f t="shared" si="8"/>
        <v>34.275</v>
      </c>
      <c r="I34" s="17">
        <v>78.6</v>
      </c>
      <c r="J34" s="17">
        <f t="shared" si="10"/>
        <v>31.439999999999998</v>
      </c>
      <c r="K34" s="16">
        <f t="shared" si="9"/>
        <v>65.715</v>
      </c>
      <c r="L34" s="18">
        <v>2</v>
      </c>
      <c r="M34" s="18" t="s">
        <v>186</v>
      </c>
      <c r="N34" s="18" t="s">
        <v>186</v>
      </c>
    </row>
    <row r="35" spans="1:14" s="2" customFormat="1" ht="12.75" thickBot="1">
      <c r="A35" s="14" t="s">
        <v>77</v>
      </c>
      <c r="B35" s="14" t="s">
        <v>72</v>
      </c>
      <c r="C35" s="14" t="s">
        <v>73</v>
      </c>
      <c r="D35" s="14" t="s">
        <v>78</v>
      </c>
      <c r="E35" s="15">
        <v>54.25</v>
      </c>
      <c r="F35" s="14"/>
      <c r="G35" s="16">
        <f t="shared" si="7"/>
        <v>54.25</v>
      </c>
      <c r="H35" s="17">
        <f t="shared" si="8"/>
        <v>32.55</v>
      </c>
      <c r="I35" s="17">
        <v>79.4</v>
      </c>
      <c r="J35" s="17">
        <f t="shared" si="10"/>
        <v>31.760000000000005</v>
      </c>
      <c r="K35" s="16">
        <f t="shared" si="9"/>
        <v>64.31</v>
      </c>
      <c r="L35" s="18">
        <v>3</v>
      </c>
      <c r="M35" s="18" t="s">
        <v>186</v>
      </c>
      <c r="N35" s="18" t="s">
        <v>186</v>
      </c>
    </row>
    <row r="36" spans="1:14" s="1" customFormat="1" ht="12">
      <c r="A36" s="14" t="s">
        <v>79</v>
      </c>
      <c r="B36" s="14" t="s">
        <v>72</v>
      </c>
      <c r="C36" s="14" t="s">
        <v>80</v>
      </c>
      <c r="D36" s="14" t="s">
        <v>81</v>
      </c>
      <c r="E36" s="15">
        <v>72.875</v>
      </c>
      <c r="F36" s="14"/>
      <c r="G36" s="16">
        <f t="shared" si="7"/>
        <v>72.875</v>
      </c>
      <c r="H36" s="17">
        <f t="shared" si="8"/>
        <v>43.725</v>
      </c>
      <c r="I36" s="17">
        <v>84.6</v>
      </c>
      <c r="J36" s="17">
        <f t="shared" si="10"/>
        <v>33.839999999999996</v>
      </c>
      <c r="K36" s="16">
        <f t="shared" si="9"/>
        <v>77.565</v>
      </c>
      <c r="L36" s="18">
        <v>1</v>
      </c>
      <c r="M36" s="18" t="s">
        <v>186</v>
      </c>
      <c r="N36" s="18" t="s">
        <v>186</v>
      </c>
    </row>
    <row r="37" spans="1:14" s="1" customFormat="1" ht="12">
      <c r="A37" s="14" t="s">
        <v>82</v>
      </c>
      <c r="B37" s="14" t="s">
        <v>72</v>
      </c>
      <c r="C37" s="14" t="s">
        <v>80</v>
      </c>
      <c r="D37" s="14" t="s">
        <v>83</v>
      </c>
      <c r="E37" s="15">
        <v>70.875</v>
      </c>
      <c r="F37" s="14"/>
      <c r="G37" s="16">
        <f t="shared" si="7"/>
        <v>70.875</v>
      </c>
      <c r="H37" s="17">
        <f t="shared" si="8"/>
        <v>42.525</v>
      </c>
      <c r="I37" s="17">
        <v>82.4</v>
      </c>
      <c r="J37" s="17">
        <f t="shared" si="10"/>
        <v>32.96</v>
      </c>
      <c r="K37" s="16">
        <f t="shared" si="9"/>
        <v>75.485</v>
      </c>
      <c r="L37" s="18">
        <v>2</v>
      </c>
      <c r="M37" s="18" t="s">
        <v>186</v>
      </c>
      <c r="N37" s="18" t="s">
        <v>186</v>
      </c>
    </row>
    <row r="38" spans="1:14" s="1" customFormat="1" ht="12">
      <c r="A38" s="14" t="s">
        <v>84</v>
      </c>
      <c r="B38" s="14" t="s">
        <v>72</v>
      </c>
      <c r="C38" s="14" t="s">
        <v>80</v>
      </c>
      <c r="D38" s="14" t="s">
        <v>85</v>
      </c>
      <c r="E38" s="15">
        <v>65.375</v>
      </c>
      <c r="F38" s="14"/>
      <c r="G38" s="16">
        <f t="shared" si="7"/>
        <v>65.375</v>
      </c>
      <c r="H38" s="17">
        <f t="shared" si="8"/>
        <v>39.225</v>
      </c>
      <c r="I38" s="17">
        <v>78.4</v>
      </c>
      <c r="J38" s="17">
        <f t="shared" si="10"/>
        <v>31.360000000000003</v>
      </c>
      <c r="K38" s="16">
        <f t="shared" si="9"/>
        <v>70.58500000000001</v>
      </c>
      <c r="L38" s="18">
        <v>4</v>
      </c>
      <c r="M38" s="18" t="s">
        <v>186</v>
      </c>
      <c r="N38" s="18" t="s">
        <v>186</v>
      </c>
    </row>
    <row r="39" spans="1:14" s="1" customFormat="1" ht="12">
      <c r="A39" s="14" t="s">
        <v>187</v>
      </c>
      <c r="B39" s="14" t="s">
        <v>72</v>
      </c>
      <c r="C39" s="14" t="s">
        <v>80</v>
      </c>
      <c r="D39" s="14" t="s">
        <v>188</v>
      </c>
      <c r="E39" s="15">
        <v>52.875</v>
      </c>
      <c r="F39" s="14"/>
      <c r="G39" s="16">
        <f>E39+F39</f>
        <v>52.875</v>
      </c>
      <c r="H39" s="17">
        <f>G39*0.6</f>
        <v>31.724999999999998</v>
      </c>
      <c r="I39" s="17">
        <v>79</v>
      </c>
      <c r="J39" s="17">
        <f>I39*0.4</f>
        <v>31.6</v>
      </c>
      <c r="K39" s="16">
        <f>H39+J39</f>
        <v>63.325</v>
      </c>
      <c r="L39" s="18">
        <v>5</v>
      </c>
      <c r="M39" s="18" t="s">
        <v>186</v>
      </c>
      <c r="N39" s="18" t="s">
        <v>186</v>
      </c>
    </row>
    <row r="40" spans="1:14" s="1" customFormat="1" ht="12">
      <c r="A40" s="14" t="s">
        <v>133</v>
      </c>
      <c r="B40" s="14" t="s">
        <v>134</v>
      </c>
      <c r="C40" s="14" t="s">
        <v>135</v>
      </c>
      <c r="D40" s="14" t="s">
        <v>136</v>
      </c>
      <c r="E40" s="15">
        <v>60.5</v>
      </c>
      <c r="F40" s="14"/>
      <c r="G40" s="16">
        <f t="shared" si="7"/>
        <v>60.5</v>
      </c>
      <c r="H40" s="17">
        <f t="shared" si="8"/>
        <v>36.3</v>
      </c>
      <c r="I40" s="17">
        <v>88</v>
      </c>
      <c r="J40" s="17">
        <f>I40*0.4</f>
        <v>35.2</v>
      </c>
      <c r="K40" s="16">
        <f t="shared" si="9"/>
        <v>71.5</v>
      </c>
      <c r="L40" s="18">
        <v>1</v>
      </c>
      <c r="M40" s="18" t="s">
        <v>186</v>
      </c>
      <c r="N40" s="18" t="s">
        <v>186</v>
      </c>
    </row>
    <row r="41" spans="1:14" s="1" customFormat="1" ht="12">
      <c r="A41" s="14" t="s">
        <v>137</v>
      </c>
      <c r="B41" s="14" t="s">
        <v>134</v>
      </c>
      <c r="C41" s="14" t="s">
        <v>135</v>
      </c>
      <c r="D41" s="14" t="s">
        <v>138</v>
      </c>
      <c r="E41" s="15">
        <v>48.25</v>
      </c>
      <c r="F41" s="14"/>
      <c r="G41" s="16">
        <f t="shared" si="7"/>
        <v>48.25</v>
      </c>
      <c r="H41" s="17">
        <f t="shared" si="8"/>
        <v>28.95</v>
      </c>
      <c r="I41" s="17">
        <v>85.8</v>
      </c>
      <c r="J41" s="17">
        <f>I41*0.4</f>
        <v>34.32</v>
      </c>
      <c r="K41" s="16">
        <f t="shared" si="9"/>
        <v>63.269999999999996</v>
      </c>
      <c r="L41" s="18">
        <v>2</v>
      </c>
      <c r="M41" s="18" t="s">
        <v>186</v>
      </c>
      <c r="N41" s="18" t="s">
        <v>186</v>
      </c>
    </row>
    <row r="42" spans="1:14" s="2" customFormat="1" ht="14.25" thickBot="1">
      <c r="A42" s="14" t="s">
        <v>148</v>
      </c>
      <c r="B42" s="14" t="s">
        <v>149</v>
      </c>
      <c r="C42" s="14" t="s">
        <v>150</v>
      </c>
      <c r="D42" s="14" t="s">
        <v>151</v>
      </c>
      <c r="E42" s="15">
        <v>50</v>
      </c>
      <c r="F42" s="14"/>
      <c r="G42" s="16">
        <f t="shared" si="7"/>
        <v>50</v>
      </c>
      <c r="H42" s="17">
        <f t="shared" si="8"/>
        <v>30</v>
      </c>
      <c r="I42" s="17">
        <v>75</v>
      </c>
      <c r="J42" s="17">
        <f>I42*0.4</f>
        <v>30</v>
      </c>
      <c r="K42" s="16">
        <f>H42+J42</f>
        <v>60</v>
      </c>
      <c r="L42" s="19">
        <v>1</v>
      </c>
      <c r="M42" s="18" t="s">
        <v>186</v>
      </c>
      <c r="N42" s="18" t="s">
        <v>186</v>
      </c>
    </row>
    <row r="43" spans="1:14" s="2" customFormat="1" ht="12.75" thickBot="1">
      <c r="A43" s="14" t="s">
        <v>86</v>
      </c>
      <c r="B43" s="14" t="s">
        <v>72</v>
      </c>
      <c r="C43" s="14" t="s">
        <v>87</v>
      </c>
      <c r="D43" s="14" t="s">
        <v>88</v>
      </c>
      <c r="E43" s="15">
        <v>68.75</v>
      </c>
      <c r="F43" s="14"/>
      <c r="G43" s="16">
        <f t="shared" si="7"/>
        <v>68.75</v>
      </c>
      <c r="H43" s="17">
        <f t="shared" si="8"/>
        <v>41.25</v>
      </c>
      <c r="I43" s="17">
        <v>79.2</v>
      </c>
      <c r="J43" s="17">
        <f aca="true" t="shared" si="11" ref="J43:J60">I43*0.4</f>
        <v>31.680000000000003</v>
      </c>
      <c r="K43" s="16">
        <f aca="true" t="shared" si="12" ref="K43:K60">H43+J43</f>
        <v>72.93</v>
      </c>
      <c r="L43" s="18">
        <v>1</v>
      </c>
      <c r="M43" s="18" t="s">
        <v>186</v>
      </c>
      <c r="N43" s="18" t="s">
        <v>186</v>
      </c>
    </row>
    <row r="44" spans="1:14" s="1" customFormat="1" ht="12">
      <c r="A44" s="14" t="s">
        <v>89</v>
      </c>
      <c r="B44" s="14" t="s">
        <v>72</v>
      </c>
      <c r="C44" s="14" t="s">
        <v>90</v>
      </c>
      <c r="D44" s="14" t="s">
        <v>91</v>
      </c>
      <c r="E44" s="15">
        <v>60.875</v>
      </c>
      <c r="F44" s="14"/>
      <c r="G44" s="16">
        <f t="shared" si="7"/>
        <v>60.875</v>
      </c>
      <c r="H44" s="17">
        <f t="shared" si="8"/>
        <v>36.525</v>
      </c>
      <c r="I44" s="17">
        <v>85.6</v>
      </c>
      <c r="J44" s="17">
        <f t="shared" si="11"/>
        <v>34.24</v>
      </c>
      <c r="K44" s="16">
        <f t="shared" si="12"/>
        <v>70.765</v>
      </c>
      <c r="L44" s="18">
        <v>1</v>
      </c>
      <c r="M44" s="18" t="s">
        <v>186</v>
      </c>
      <c r="N44" s="18" t="s">
        <v>186</v>
      </c>
    </row>
    <row r="45" spans="1:14" s="1" customFormat="1" ht="12">
      <c r="A45" s="14" t="s">
        <v>92</v>
      </c>
      <c r="B45" s="14" t="s">
        <v>72</v>
      </c>
      <c r="C45" s="14" t="s">
        <v>90</v>
      </c>
      <c r="D45" s="14" t="s">
        <v>93</v>
      </c>
      <c r="E45" s="15">
        <v>61</v>
      </c>
      <c r="F45" s="14"/>
      <c r="G45" s="16">
        <f t="shared" si="7"/>
        <v>61</v>
      </c>
      <c r="H45" s="17">
        <f t="shared" si="8"/>
        <v>36.6</v>
      </c>
      <c r="I45" s="17">
        <v>81.8</v>
      </c>
      <c r="J45" s="17">
        <f t="shared" si="11"/>
        <v>32.72</v>
      </c>
      <c r="K45" s="16">
        <f t="shared" si="12"/>
        <v>69.32</v>
      </c>
      <c r="L45" s="18">
        <v>2</v>
      </c>
      <c r="M45" s="18" t="s">
        <v>186</v>
      </c>
      <c r="N45" s="18" t="s">
        <v>186</v>
      </c>
    </row>
    <row r="46" spans="1:14" s="1" customFormat="1" ht="12">
      <c r="A46" s="14" t="s">
        <v>94</v>
      </c>
      <c r="B46" s="14" t="s">
        <v>72</v>
      </c>
      <c r="C46" s="14" t="s">
        <v>90</v>
      </c>
      <c r="D46" s="14" t="s">
        <v>95</v>
      </c>
      <c r="E46" s="15">
        <v>56.625</v>
      </c>
      <c r="F46" s="14"/>
      <c r="G46" s="16">
        <f t="shared" si="7"/>
        <v>56.625</v>
      </c>
      <c r="H46" s="17">
        <f t="shared" si="8"/>
        <v>33.975</v>
      </c>
      <c r="I46" s="17">
        <v>82.4</v>
      </c>
      <c r="J46" s="17">
        <f t="shared" si="11"/>
        <v>32.96</v>
      </c>
      <c r="K46" s="16">
        <f t="shared" si="12"/>
        <v>66.935</v>
      </c>
      <c r="L46" s="18">
        <v>3</v>
      </c>
      <c r="M46" s="18" t="s">
        <v>186</v>
      </c>
      <c r="N46" s="18" t="s">
        <v>186</v>
      </c>
    </row>
    <row r="47" spans="1:14" s="2" customFormat="1" ht="12.75" thickBot="1">
      <c r="A47" s="14" t="s">
        <v>96</v>
      </c>
      <c r="B47" s="14" t="s">
        <v>72</v>
      </c>
      <c r="C47" s="14" t="s">
        <v>90</v>
      </c>
      <c r="D47" s="14" t="s">
        <v>97</v>
      </c>
      <c r="E47" s="15">
        <v>49.875</v>
      </c>
      <c r="F47" s="14"/>
      <c r="G47" s="16">
        <f t="shared" si="7"/>
        <v>49.875</v>
      </c>
      <c r="H47" s="17">
        <f t="shared" si="8"/>
        <v>29.924999999999997</v>
      </c>
      <c r="I47" s="17">
        <v>75</v>
      </c>
      <c r="J47" s="17">
        <f t="shared" si="11"/>
        <v>30</v>
      </c>
      <c r="K47" s="16">
        <f t="shared" si="12"/>
        <v>59.925</v>
      </c>
      <c r="L47" s="18">
        <v>4</v>
      </c>
      <c r="M47" s="18" t="s">
        <v>186</v>
      </c>
      <c r="N47" s="18" t="s">
        <v>186</v>
      </c>
    </row>
    <row r="48" spans="1:14" s="1" customFormat="1" ht="12">
      <c r="A48" s="14" t="s">
        <v>121</v>
      </c>
      <c r="B48" s="14" t="s">
        <v>122</v>
      </c>
      <c r="C48" s="14" t="s">
        <v>123</v>
      </c>
      <c r="D48" s="14" t="s">
        <v>124</v>
      </c>
      <c r="E48" s="15">
        <v>63.375</v>
      </c>
      <c r="F48" s="14"/>
      <c r="G48" s="16">
        <f t="shared" si="7"/>
        <v>63.375</v>
      </c>
      <c r="H48" s="17">
        <f t="shared" si="8"/>
        <v>38.025</v>
      </c>
      <c r="I48" s="17">
        <v>78</v>
      </c>
      <c r="J48" s="17">
        <f t="shared" si="11"/>
        <v>31.200000000000003</v>
      </c>
      <c r="K48" s="16">
        <f t="shared" si="12"/>
        <v>69.225</v>
      </c>
      <c r="L48" s="18">
        <v>1</v>
      </c>
      <c r="M48" s="18" t="s">
        <v>186</v>
      </c>
      <c r="N48" s="18" t="s">
        <v>186</v>
      </c>
    </row>
    <row r="49" spans="1:14" s="1" customFormat="1" ht="12">
      <c r="A49" s="14" t="s">
        <v>125</v>
      </c>
      <c r="B49" s="14" t="s">
        <v>122</v>
      </c>
      <c r="C49" s="14" t="s">
        <v>123</v>
      </c>
      <c r="D49" s="14" t="s">
        <v>126</v>
      </c>
      <c r="E49" s="15">
        <v>51</v>
      </c>
      <c r="F49" s="14"/>
      <c r="G49" s="16">
        <f t="shared" si="7"/>
        <v>51</v>
      </c>
      <c r="H49" s="17">
        <f t="shared" si="8"/>
        <v>30.599999999999998</v>
      </c>
      <c r="I49" s="17">
        <v>83.8</v>
      </c>
      <c r="J49" s="17">
        <f t="shared" si="11"/>
        <v>33.52</v>
      </c>
      <c r="K49" s="16">
        <f t="shared" si="12"/>
        <v>64.12</v>
      </c>
      <c r="L49" s="18">
        <v>2</v>
      </c>
      <c r="M49" s="18" t="s">
        <v>186</v>
      </c>
      <c r="N49" s="18" t="s">
        <v>186</v>
      </c>
    </row>
    <row r="50" spans="1:14" s="1" customFormat="1" ht="12">
      <c r="A50" s="14" t="s">
        <v>127</v>
      </c>
      <c r="B50" s="14" t="s">
        <v>122</v>
      </c>
      <c r="C50" s="14" t="s">
        <v>123</v>
      </c>
      <c r="D50" s="14" t="s">
        <v>128</v>
      </c>
      <c r="E50" s="15">
        <v>44</v>
      </c>
      <c r="F50" s="14"/>
      <c r="G50" s="16">
        <f t="shared" si="7"/>
        <v>44</v>
      </c>
      <c r="H50" s="17">
        <f t="shared" si="8"/>
        <v>26.4</v>
      </c>
      <c r="I50" s="17">
        <v>84.6</v>
      </c>
      <c r="J50" s="17">
        <f t="shared" si="11"/>
        <v>33.839999999999996</v>
      </c>
      <c r="K50" s="16">
        <f t="shared" si="12"/>
        <v>60.239999999999995</v>
      </c>
      <c r="L50" s="18">
        <v>3</v>
      </c>
      <c r="M50" s="18" t="s">
        <v>186</v>
      </c>
      <c r="N50" s="18" t="s">
        <v>186</v>
      </c>
    </row>
    <row r="51" spans="1:14" s="2" customFormat="1" ht="12.75" thickBot="1">
      <c r="A51" s="14" t="s">
        <v>59</v>
      </c>
      <c r="B51" s="14" t="s">
        <v>60</v>
      </c>
      <c r="C51" s="14" t="s">
        <v>61</v>
      </c>
      <c r="D51" s="14" t="s">
        <v>62</v>
      </c>
      <c r="E51" s="15">
        <v>45.125</v>
      </c>
      <c r="F51" s="14"/>
      <c r="G51" s="16">
        <f t="shared" si="7"/>
        <v>45.125</v>
      </c>
      <c r="H51" s="17">
        <f t="shared" si="8"/>
        <v>27.075</v>
      </c>
      <c r="I51" s="17">
        <v>82</v>
      </c>
      <c r="J51" s="17">
        <f t="shared" si="11"/>
        <v>32.800000000000004</v>
      </c>
      <c r="K51" s="16">
        <f t="shared" si="12"/>
        <v>59.875</v>
      </c>
      <c r="L51" s="18">
        <v>1</v>
      </c>
      <c r="M51" s="18" t="s">
        <v>186</v>
      </c>
      <c r="N51" s="18" t="s">
        <v>186</v>
      </c>
    </row>
    <row r="52" spans="1:14" s="1" customFormat="1" ht="12">
      <c r="A52" s="14" t="s">
        <v>63</v>
      </c>
      <c r="B52" s="14" t="s">
        <v>64</v>
      </c>
      <c r="C52" s="14" t="s">
        <v>65</v>
      </c>
      <c r="D52" s="14" t="s">
        <v>66</v>
      </c>
      <c r="E52" s="15">
        <v>53</v>
      </c>
      <c r="F52" s="14"/>
      <c r="G52" s="16">
        <f t="shared" si="7"/>
        <v>53</v>
      </c>
      <c r="H52" s="17">
        <f t="shared" si="8"/>
        <v>31.799999999999997</v>
      </c>
      <c r="I52" s="17">
        <v>83.2</v>
      </c>
      <c r="J52" s="17">
        <f t="shared" si="11"/>
        <v>33.28</v>
      </c>
      <c r="K52" s="16">
        <f t="shared" si="12"/>
        <v>65.08</v>
      </c>
      <c r="L52" s="18">
        <v>1</v>
      </c>
      <c r="M52" s="18" t="s">
        <v>186</v>
      </c>
      <c r="N52" s="18" t="s">
        <v>186</v>
      </c>
    </row>
    <row r="53" spans="1:14" s="1" customFormat="1" ht="12">
      <c r="A53" s="14" t="s">
        <v>67</v>
      </c>
      <c r="B53" s="14" t="s">
        <v>64</v>
      </c>
      <c r="C53" s="14" t="s">
        <v>65</v>
      </c>
      <c r="D53" s="14" t="s">
        <v>68</v>
      </c>
      <c r="E53" s="15">
        <v>51.875</v>
      </c>
      <c r="F53" s="14"/>
      <c r="G53" s="16">
        <f t="shared" si="7"/>
        <v>51.875</v>
      </c>
      <c r="H53" s="17">
        <f t="shared" si="8"/>
        <v>31.125</v>
      </c>
      <c r="I53" s="17">
        <v>80.8</v>
      </c>
      <c r="J53" s="17">
        <f t="shared" si="11"/>
        <v>32.32</v>
      </c>
      <c r="K53" s="16">
        <f t="shared" si="12"/>
        <v>63.445</v>
      </c>
      <c r="L53" s="18">
        <v>2</v>
      </c>
      <c r="M53" s="18" t="s">
        <v>186</v>
      </c>
      <c r="N53" s="18" t="s">
        <v>186</v>
      </c>
    </row>
    <row r="54" spans="1:14" s="2" customFormat="1" ht="12.75" thickBot="1">
      <c r="A54" s="14" t="s">
        <v>69</v>
      </c>
      <c r="B54" s="14" t="s">
        <v>64</v>
      </c>
      <c r="C54" s="14" t="s">
        <v>65</v>
      </c>
      <c r="D54" s="14" t="s">
        <v>70</v>
      </c>
      <c r="E54" s="15">
        <v>49</v>
      </c>
      <c r="F54" s="14"/>
      <c r="G54" s="16">
        <f t="shared" si="7"/>
        <v>49</v>
      </c>
      <c r="H54" s="17">
        <f t="shared" si="8"/>
        <v>29.4</v>
      </c>
      <c r="I54" s="17">
        <v>75</v>
      </c>
      <c r="J54" s="17">
        <f t="shared" si="11"/>
        <v>30</v>
      </c>
      <c r="K54" s="16">
        <f t="shared" si="12"/>
        <v>59.4</v>
      </c>
      <c r="L54" s="18">
        <v>3</v>
      </c>
      <c r="M54" s="18" t="s">
        <v>186</v>
      </c>
      <c r="N54" s="18" t="s">
        <v>186</v>
      </c>
    </row>
    <row r="55" spans="1:14" s="1" customFormat="1" ht="12">
      <c r="A55" s="14" t="s">
        <v>129</v>
      </c>
      <c r="B55" s="14" t="s">
        <v>130</v>
      </c>
      <c r="C55" s="14" t="s">
        <v>131</v>
      </c>
      <c r="D55" s="14" t="s">
        <v>132</v>
      </c>
      <c r="E55" s="15">
        <v>54</v>
      </c>
      <c r="F55" s="14"/>
      <c r="G55" s="16">
        <f aca="true" t="shared" si="13" ref="G55:G64">E55+F55</f>
        <v>54</v>
      </c>
      <c r="H55" s="17">
        <f aca="true" t="shared" si="14" ref="H55:H64">G55*0.6</f>
        <v>32.4</v>
      </c>
      <c r="I55" s="17">
        <v>85.2</v>
      </c>
      <c r="J55" s="17">
        <f t="shared" si="11"/>
        <v>34.080000000000005</v>
      </c>
      <c r="K55" s="16">
        <f t="shared" si="12"/>
        <v>66.48</v>
      </c>
      <c r="L55" s="18">
        <v>1</v>
      </c>
      <c r="M55" s="18" t="s">
        <v>186</v>
      </c>
      <c r="N55" s="18" t="s">
        <v>186</v>
      </c>
    </row>
    <row r="56" spans="1:14" s="1" customFormat="1" ht="12">
      <c r="A56" s="14" t="s">
        <v>98</v>
      </c>
      <c r="B56" s="14" t="s">
        <v>99</v>
      </c>
      <c r="C56" s="14" t="s">
        <v>100</v>
      </c>
      <c r="D56" s="14" t="s">
        <v>101</v>
      </c>
      <c r="E56" s="15">
        <v>53.125</v>
      </c>
      <c r="F56" s="14"/>
      <c r="G56" s="16">
        <f t="shared" si="13"/>
        <v>53.125</v>
      </c>
      <c r="H56" s="17">
        <f t="shared" si="14"/>
        <v>31.875</v>
      </c>
      <c r="I56" s="17">
        <v>88.2</v>
      </c>
      <c r="J56" s="17">
        <f t="shared" si="11"/>
        <v>35.28</v>
      </c>
      <c r="K56" s="16">
        <f t="shared" si="12"/>
        <v>67.155</v>
      </c>
      <c r="L56" s="18">
        <v>1</v>
      </c>
      <c r="M56" s="18" t="s">
        <v>186</v>
      </c>
      <c r="N56" s="18" t="s">
        <v>186</v>
      </c>
    </row>
    <row r="57" spans="1:14" s="1" customFormat="1" ht="12">
      <c r="A57" s="14" t="s">
        <v>102</v>
      </c>
      <c r="B57" s="14" t="s">
        <v>99</v>
      </c>
      <c r="C57" s="14" t="s">
        <v>103</v>
      </c>
      <c r="D57" s="14" t="s">
        <v>104</v>
      </c>
      <c r="E57" s="15">
        <v>54.625</v>
      </c>
      <c r="F57" s="14"/>
      <c r="G57" s="16">
        <f t="shared" si="13"/>
        <v>54.625</v>
      </c>
      <c r="H57" s="17">
        <f t="shared" si="14"/>
        <v>32.775</v>
      </c>
      <c r="I57" s="17">
        <v>85.2</v>
      </c>
      <c r="J57" s="17">
        <f t="shared" si="11"/>
        <v>34.080000000000005</v>
      </c>
      <c r="K57" s="16">
        <f t="shared" si="12"/>
        <v>66.855</v>
      </c>
      <c r="L57" s="18">
        <v>1</v>
      </c>
      <c r="M57" s="18" t="s">
        <v>186</v>
      </c>
      <c r="N57" s="18" t="s">
        <v>186</v>
      </c>
    </row>
    <row r="58" spans="1:14" s="1" customFormat="1" ht="12">
      <c r="A58" s="14" t="s">
        <v>105</v>
      </c>
      <c r="B58" s="14" t="s">
        <v>99</v>
      </c>
      <c r="C58" s="14" t="s">
        <v>103</v>
      </c>
      <c r="D58" s="14" t="s">
        <v>106</v>
      </c>
      <c r="E58" s="15">
        <v>53.625</v>
      </c>
      <c r="F58" s="14"/>
      <c r="G58" s="16">
        <f t="shared" si="13"/>
        <v>53.625</v>
      </c>
      <c r="H58" s="17">
        <f t="shared" si="14"/>
        <v>32.175</v>
      </c>
      <c r="I58" s="17">
        <v>85.6</v>
      </c>
      <c r="J58" s="17">
        <f t="shared" si="11"/>
        <v>34.24</v>
      </c>
      <c r="K58" s="16">
        <f t="shared" si="12"/>
        <v>66.41499999999999</v>
      </c>
      <c r="L58" s="18">
        <f>IF(K58=K57,L57,L57+1)</f>
        <v>2</v>
      </c>
      <c r="M58" s="18" t="s">
        <v>186</v>
      </c>
      <c r="N58" s="18" t="s">
        <v>186</v>
      </c>
    </row>
    <row r="59" spans="1:14" s="1" customFormat="1" ht="12">
      <c r="A59" s="14" t="s">
        <v>107</v>
      </c>
      <c r="B59" s="14" t="s">
        <v>99</v>
      </c>
      <c r="C59" s="14" t="s">
        <v>103</v>
      </c>
      <c r="D59" s="14" t="s">
        <v>108</v>
      </c>
      <c r="E59" s="15">
        <v>48.375</v>
      </c>
      <c r="F59" s="14"/>
      <c r="G59" s="16">
        <f t="shared" si="13"/>
        <v>48.375</v>
      </c>
      <c r="H59" s="17">
        <f t="shared" si="14"/>
        <v>29.025</v>
      </c>
      <c r="I59" s="17">
        <v>82.2</v>
      </c>
      <c r="J59" s="17">
        <f t="shared" si="11"/>
        <v>32.88</v>
      </c>
      <c r="K59" s="16">
        <f t="shared" si="12"/>
        <v>61.905</v>
      </c>
      <c r="L59" s="18">
        <f>IF(K59=K58,L58,L58+1)</f>
        <v>3</v>
      </c>
      <c r="M59" s="18" t="s">
        <v>186</v>
      </c>
      <c r="N59" s="18" t="s">
        <v>186</v>
      </c>
    </row>
    <row r="60" spans="1:14" s="1" customFormat="1" ht="12">
      <c r="A60" s="14" t="s">
        <v>109</v>
      </c>
      <c r="B60" s="14" t="s">
        <v>99</v>
      </c>
      <c r="C60" s="14" t="s">
        <v>103</v>
      </c>
      <c r="D60" s="14" t="s">
        <v>110</v>
      </c>
      <c r="E60" s="15">
        <v>46.875</v>
      </c>
      <c r="F60" s="14"/>
      <c r="G60" s="16">
        <f t="shared" si="13"/>
        <v>46.875</v>
      </c>
      <c r="H60" s="17">
        <f t="shared" si="14"/>
        <v>28.125</v>
      </c>
      <c r="I60" s="17">
        <v>78.2</v>
      </c>
      <c r="J60" s="17">
        <f t="shared" si="11"/>
        <v>31.28</v>
      </c>
      <c r="K60" s="16">
        <f t="shared" si="12"/>
        <v>59.405</v>
      </c>
      <c r="L60" s="18">
        <f>IF(K60=K59,L59,L59+1)</f>
        <v>4</v>
      </c>
      <c r="M60" s="18" t="s">
        <v>186</v>
      </c>
      <c r="N60" s="18" t="s">
        <v>186</v>
      </c>
    </row>
    <row r="61" spans="1:14" s="1" customFormat="1" ht="12">
      <c r="A61" s="14" t="s">
        <v>49</v>
      </c>
      <c r="B61" s="14" t="s">
        <v>50</v>
      </c>
      <c r="C61" s="14" t="s">
        <v>51</v>
      </c>
      <c r="D61" s="14" t="s">
        <v>52</v>
      </c>
      <c r="E61" s="15">
        <v>58</v>
      </c>
      <c r="F61" s="14"/>
      <c r="G61" s="16">
        <f t="shared" si="13"/>
        <v>58</v>
      </c>
      <c r="H61" s="17">
        <f t="shared" si="14"/>
        <v>34.8</v>
      </c>
      <c r="I61" s="17">
        <v>85.8</v>
      </c>
      <c r="J61" s="17">
        <f>I61*0.4</f>
        <v>34.32</v>
      </c>
      <c r="K61" s="16">
        <f>H61+J61</f>
        <v>69.12</v>
      </c>
      <c r="L61" s="18">
        <v>1</v>
      </c>
      <c r="M61" s="18" t="s">
        <v>186</v>
      </c>
      <c r="N61" s="18" t="s">
        <v>186</v>
      </c>
    </row>
    <row r="62" spans="1:14" s="1" customFormat="1" ht="12">
      <c r="A62" s="14" t="s">
        <v>53</v>
      </c>
      <c r="B62" s="14" t="s">
        <v>50</v>
      </c>
      <c r="C62" s="14" t="s">
        <v>51</v>
      </c>
      <c r="D62" s="14" t="s">
        <v>54</v>
      </c>
      <c r="E62" s="15">
        <v>53</v>
      </c>
      <c r="F62" s="14"/>
      <c r="G62" s="16">
        <f t="shared" si="13"/>
        <v>53</v>
      </c>
      <c r="H62" s="17">
        <f t="shared" si="14"/>
        <v>31.799999999999997</v>
      </c>
      <c r="I62" s="17">
        <v>82.6</v>
      </c>
      <c r="J62" s="17">
        <f>I62*0.4</f>
        <v>33.04</v>
      </c>
      <c r="K62" s="16">
        <f>H62+J62</f>
        <v>64.84</v>
      </c>
      <c r="L62" s="18">
        <f>IF(K62=K61,L61,L61+1)</f>
        <v>2</v>
      </c>
      <c r="M62" s="18" t="s">
        <v>186</v>
      </c>
      <c r="N62" s="18" t="s">
        <v>186</v>
      </c>
    </row>
    <row r="63" spans="1:14" s="1" customFormat="1" ht="12">
      <c r="A63" s="14" t="s">
        <v>55</v>
      </c>
      <c r="B63" s="14" t="s">
        <v>50</v>
      </c>
      <c r="C63" s="14" t="s">
        <v>51</v>
      </c>
      <c r="D63" s="14" t="s">
        <v>56</v>
      </c>
      <c r="E63" s="15">
        <v>47.375</v>
      </c>
      <c r="F63" s="14"/>
      <c r="G63" s="16">
        <f t="shared" si="13"/>
        <v>47.375</v>
      </c>
      <c r="H63" s="17">
        <f t="shared" si="14"/>
        <v>28.425</v>
      </c>
      <c r="I63" s="17">
        <v>78.8</v>
      </c>
      <c r="J63" s="17">
        <f>I63*0.4</f>
        <v>31.52</v>
      </c>
      <c r="K63" s="16">
        <f>H63+J63</f>
        <v>59.945</v>
      </c>
      <c r="L63" s="18">
        <f>IF(K63=K62,L62,L62+1)</f>
        <v>3</v>
      </c>
      <c r="M63" s="18" t="s">
        <v>186</v>
      </c>
      <c r="N63" s="18" t="s">
        <v>186</v>
      </c>
    </row>
    <row r="64" spans="1:14" s="1" customFormat="1" ht="12">
      <c r="A64" s="14" t="s">
        <v>57</v>
      </c>
      <c r="B64" s="14" t="s">
        <v>50</v>
      </c>
      <c r="C64" s="14" t="s">
        <v>51</v>
      </c>
      <c r="D64" s="14" t="s">
        <v>58</v>
      </c>
      <c r="E64" s="15">
        <v>49.875</v>
      </c>
      <c r="F64" s="14"/>
      <c r="G64" s="16">
        <f t="shared" si="13"/>
        <v>49.875</v>
      </c>
      <c r="H64" s="17">
        <f t="shared" si="14"/>
        <v>29.924999999999997</v>
      </c>
      <c r="I64" s="17">
        <v>75</v>
      </c>
      <c r="J64" s="17">
        <f>I64*0.4</f>
        <v>30</v>
      </c>
      <c r="K64" s="16">
        <f>H64+J64</f>
        <v>59.925</v>
      </c>
      <c r="L64" s="18">
        <f>IF(K64=K63,L63,L63+1)</f>
        <v>4</v>
      </c>
      <c r="M64" s="18" t="s">
        <v>186</v>
      </c>
      <c r="N64" s="18" t="s">
        <v>186</v>
      </c>
    </row>
  </sheetData>
  <sheetProtection/>
  <mergeCells count="1">
    <mergeCell ref="A1:N1"/>
  </mergeCells>
  <printOptions horizontalCentered="1"/>
  <pageMargins left="0.15748031496062992" right="0.15748031496062992" top="0.984251968503937" bottom="0.7874015748031497" header="0.5118110236220472" footer="0.5118110236220472"/>
  <pageSetup horizontalDpi="600" verticalDpi="600" orientation="landscape" paperSize="9" r:id="rId1"/>
  <headerFooter>
    <oddFooter>&amp;C共&amp;N页，第&amp;P页。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wsj3</dc:creator>
  <cp:keywords/>
  <dc:description/>
  <cp:lastModifiedBy>zy</cp:lastModifiedBy>
  <cp:lastPrinted>2016-09-21T10:33:34Z</cp:lastPrinted>
  <dcterms:created xsi:type="dcterms:W3CDTF">2016-08-26T05:31:00Z</dcterms:created>
  <dcterms:modified xsi:type="dcterms:W3CDTF">2016-09-21T10:33:57Z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