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895" activeTab="4"/>
  </bookViews>
  <sheets>
    <sheet name="一考场" sheetId="1" r:id="rId1"/>
    <sheet name="二考场" sheetId="2" r:id="rId2"/>
    <sheet name="三考场" sheetId="3" r:id="rId3"/>
    <sheet name="四考场" sheetId="4" r:id="rId4"/>
    <sheet name="五考场" sheetId="5" r:id="rId5"/>
  </sheets>
  <definedNames>
    <definedName name="_xlnm.Print_Titles" localSheetId="3">'四考场'!$1:$4</definedName>
  </definedNames>
  <calcPr fullCalcOnLoad="1"/>
</workbook>
</file>

<file path=xl/sharedStrings.xml><?xml version="1.0" encoding="utf-8"?>
<sst xmlns="http://schemas.openxmlformats.org/spreadsheetml/2006/main" count="705" uniqueCount="505">
  <si>
    <t>序号</t>
  </si>
  <si>
    <t>姓名</t>
  </si>
  <si>
    <t>学科</t>
  </si>
  <si>
    <t>杨雪</t>
  </si>
  <si>
    <t>向蓉</t>
  </si>
  <si>
    <t>肖运桃</t>
  </si>
  <si>
    <t>郭晓芳</t>
  </si>
  <si>
    <t>向雨</t>
  </si>
  <si>
    <t>刘慧</t>
  </si>
  <si>
    <t>彭凤云</t>
  </si>
  <si>
    <t>张弦</t>
  </si>
  <si>
    <t>陈亮</t>
  </si>
  <si>
    <t>胡道</t>
  </si>
  <si>
    <t>曾雪芹</t>
  </si>
  <si>
    <t>向琴</t>
  </si>
  <si>
    <t>邱颖婕</t>
  </si>
  <si>
    <t>朱思佳</t>
  </si>
  <si>
    <t>肖桂芳</t>
  </si>
  <si>
    <t>陈建英</t>
  </si>
  <si>
    <t>田慧敏</t>
  </si>
  <si>
    <t>田靺祎</t>
  </si>
  <si>
    <t>黑启英</t>
  </si>
  <si>
    <t>田林艺</t>
  </si>
  <si>
    <t>邓超</t>
  </si>
  <si>
    <t>贾香锋</t>
  </si>
  <si>
    <t>吴健华</t>
  </si>
  <si>
    <t>田丽君</t>
  </si>
  <si>
    <t>钟丹</t>
  </si>
  <si>
    <t>徐霞</t>
  </si>
  <si>
    <t>杨英</t>
  </si>
  <si>
    <t>覃雪</t>
  </si>
  <si>
    <t>樊芙芩</t>
  </si>
  <si>
    <t>李秀芳</t>
  </si>
  <si>
    <t>王益顺</t>
  </si>
  <si>
    <t>向红婷</t>
  </si>
  <si>
    <t>伍慧林</t>
  </si>
  <si>
    <t>向志英</t>
  </si>
  <si>
    <t>葛建</t>
  </si>
  <si>
    <t>吴肖华</t>
  </si>
  <si>
    <t>杨茗钦</t>
  </si>
  <si>
    <t>文佳</t>
  </si>
  <si>
    <t>周田田</t>
  </si>
  <si>
    <t>吴倩</t>
  </si>
  <si>
    <t>田艳平</t>
  </si>
  <si>
    <t>罗华</t>
  </si>
  <si>
    <t>梁若冰</t>
  </si>
  <si>
    <t>姚娇</t>
  </si>
  <si>
    <t>张苗</t>
  </si>
  <si>
    <t>任玲</t>
  </si>
  <si>
    <t>邓婷</t>
  </si>
  <si>
    <t>朱虹橘</t>
  </si>
  <si>
    <t>蔡莉</t>
  </si>
  <si>
    <t>汪玲</t>
  </si>
  <si>
    <t>李秀</t>
  </si>
  <si>
    <t>邓文凤</t>
  </si>
  <si>
    <t>李逢时</t>
  </si>
  <si>
    <t>夏晨钊</t>
  </si>
  <si>
    <t>汪秀萍</t>
  </si>
  <si>
    <t>胡星</t>
  </si>
  <si>
    <t>李福英</t>
  </si>
  <si>
    <t>金艳丽</t>
  </si>
  <si>
    <t>舒姝</t>
  </si>
  <si>
    <t>张春</t>
  </si>
  <si>
    <t>黄星</t>
  </si>
  <si>
    <t>葛雨涵</t>
  </si>
  <si>
    <t>谭巧敏</t>
  </si>
  <si>
    <t>杜巧</t>
  </si>
  <si>
    <t>滕琼</t>
  </si>
  <si>
    <t>邢静敏</t>
  </si>
  <si>
    <t>唐广增</t>
  </si>
  <si>
    <t>田治邦</t>
  </si>
  <si>
    <t>杨坤</t>
  </si>
  <si>
    <t>彭秀娟</t>
  </si>
  <si>
    <t>王堰</t>
  </si>
  <si>
    <t>贺汇明</t>
  </si>
  <si>
    <t>邓云群</t>
  </si>
  <si>
    <t>彭志荣</t>
  </si>
  <si>
    <t>姚卫群</t>
  </si>
  <si>
    <t>宋金梅</t>
  </si>
  <si>
    <t>非新机制教学点英语</t>
  </si>
  <si>
    <t>贾贸钥</t>
  </si>
  <si>
    <t>向星洁</t>
  </si>
  <si>
    <t>李敏</t>
  </si>
  <si>
    <t>新机制小学美术</t>
  </si>
  <si>
    <t>彭敏</t>
  </si>
  <si>
    <t>吴丹</t>
  </si>
  <si>
    <t>和枚</t>
  </si>
  <si>
    <t>新机制教学点美术</t>
  </si>
  <si>
    <t>非新机制小学美术</t>
  </si>
  <si>
    <t>伍青玲</t>
  </si>
  <si>
    <t>张全球</t>
  </si>
  <si>
    <t>新机制小学体育</t>
  </si>
  <si>
    <t>吴编</t>
  </si>
  <si>
    <t>周坤</t>
  </si>
  <si>
    <t>周浩</t>
  </si>
  <si>
    <t>唐洪</t>
  </si>
  <si>
    <t>李红</t>
  </si>
  <si>
    <t>米玲玲</t>
  </si>
  <si>
    <t>初中数学</t>
  </si>
  <si>
    <t>徐志超</t>
  </si>
  <si>
    <t>廖小茗</t>
  </si>
  <si>
    <t>王桂平</t>
  </si>
  <si>
    <t>初中地理</t>
  </si>
  <si>
    <t>廖宏伟</t>
  </si>
  <si>
    <t>张菁</t>
  </si>
  <si>
    <t>姚洋</t>
  </si>
  <si>
    <t>杨叶君</t>
  </si>
  <si>
    <t>彭云</t>
  </si>
  <si>
    <t>李纯</t>
  </si>
  <si>
    <t>乔琳</t>
  </si>
  <si>
    <t>田悦</t>
  </si>
  <si>
    <t>李彦萱</t>
  </si>
  <si>
    <t>向丽君</t>
  </si>
  <si>
    <t>李玉珍</t>
  </si>
  <si>
    <t>吕庭慧</t>
  </si>
  <si>
    <t>熊泽慧</t>
  </si>
  <si>
    <t>沈露</t>
  </si>
  <si>
    <t>彭玲琳</t>
  </si>
  <si>
    <t>66.6</t>
  </si>
  <si>
    <t>65.4</t>
  </si>
  <si>
    <t>62.95</t>
  </si>
  <si>
    <t>62.05</t>
  </si>
  <si>
    <t>61.45</t>
  </si>
  <si>
    <t>70.3</t>
  </si>
  <si>
    <t>68.25</t>
  </si>
  <si>
    <t>67.7</t>
  </si>
  <si>
    <t>65.8</t>
  </si>
  <si>
    <t>65.55</t>
  </si>
  <si>
    <t>65</t>
  </si>
  <si>
    <t>64.35</t>
  </si>
  <si>
    <t>64.05</t>
  </si>
  <si>
    <t>63.6</t>
  </si>
  <si>
    <t>63.25</t>
  </si>
  <si>
    <t>62.75</t>
  </si>
  <si>
    <t>62.6</t>
  </si>
  <si>
    <t>62.25</t>
  </si>
  <si>
    <t>61.95</t>
  </si>
  <si>
    <t>61.9</t>
  </si>
  <si>
    <t>61.5</t>
  </si>
  <si>
    <t>61.3</t>
  </si>
  <si>
    <t>61.2</t>
  </si>
  <si>
    <t>61.05</t>
  </si>
  <si>
    <t>60.8</t>
  </si>
  <si>
    <t>60.3</t>
  </si>
  <si>
    <t>60</t>
  </si>
  <si>
    <t>59.95</t>
  </si>
  <si>
    <t>59.65</t>
  </si>
  <si>
    <t>59.15</t>
  </si>
  <si>
    <t>59.05</t>
  </si>
  <si>
    <t>59</t>
  </si>
  <si>
    <t>70.6</t>
  </si>
  <si>
    <t>69.55</t>
  </si>
  <si>
    <t>69.3</t>
  </si>
  <si>
    <t>69.1</t>
  </si>
  <si>
    <t>67.55</t>
  </si>
  <si>
    <t>67.05</t>
  </si>
  <si>
    <t>68.75</t>
  </si>
  <si>
    <t>67.25</t>
  </si>
  <si>
    <t>65.75</t>
  </si>
  <si>
    <t>63.4</t>
  </si>
  <si>
    <t>63</t>
  </si>
  <si>
    <t>62.85</t>
  </si>
  <si>
    <t>62.55</t>
  </si>
  <si>
    <t>61.4</t>
  </si>
  <si>
    <t>60.15</t>
  </si>
  <si>
    <t>60.05</t>
  </si>
  <si>
    <t>58.5</t>
  </si>
  <si>
    <t>58.2</t>
  </si>
  <si>
    <t>57.6</t>
  </si>
  <si>
    <t>60.45</t>
  </si>
  <si>
    <t>57.65</t>
  </si>
  <si>
    <t>55.9</t>
  </si>
  <si>
    <t>48.3</t>
  </si>
  <si>
    <t>62.65</t>
  </si>
  <si>
    <t>55.7</t>
  </si>
  <si>
    <t>51.7</t>
  </si>
  <si>
    <t>56.1</t>
  </si>
  <si>
    <t>55.8</t>
  </si>
  <si>
    <t>55.55</t>
  </si>
  <si>
    <t>68.7</t>
  </si>
  <si>
    <t>66.65</t>
  </si>
  <si>
    <t>63.55</t>
  </si>
  <si>
    <t>60.85</t>
  </si>
  <si>
    <t>60.2</t>
  </si>
  <si>
    <t>83.45</t>
  </si>
  <si>
    <t>56.4</t>
  </si>
  <si>
    <t>76.1</t>
  </si>
  <si>
    <t>69.7</t>
  </si>
  <si>
    <t>67.1</t>
  </si>
  <si>
    <t>66.5</t>
  </si>
  <si>
    <t>72.05</t>
  </si>
  <si>
    <t>70.05</t>
  </si>
  <si>
    <t>66.2</t>
  </si>
  <si>
    <t>59.45</t>
  </si>
  <si>
    <t>52.45</t>
  </si>
  <si>
    <t>48.7</t>
  </si>
  <si>
    <t>62.2</t>
  </si>
  <si>
    <t>60.7</t>
  </si>
  <si>
    <t>60.1</t>
  </si>
  <si>
    <t>73.55</t>
  </si>
  <si>
    <t>65.9</t>
  </si>
  <si>
    <t>64.45</t>
  </si>
  <si>
    <t>59.25</t>
  </si>
  <si>
    <t>57.75</t>
  </si>
  <si>
    <t>68.45</t>
  </si>
  <si>
    <t>61.85</t>
  </si>
  <si>
    <t>60.75</t>
  </si>
  <si>
    <t>60.35</t>
  </si>
  <si>
    <t>58.85</t>
  </si>
  <si>
    <t>54.55</t>
  </si>
  <si>
    <t>65.3</t>
  </si>
  <si>
    <t>61.75</t>
  </si>
  <si>
    <t>64.6</t>
  </si>
  <si>
    <t>63.75</t>
  </si>
  <si>
    <t>62.7</t>
  </si>
  <si>
    <t>48.25</t>
  </si>
  <si>
    <t>47.55</t>
  </si>
  <si>
    <t>47.15</t>
  </si>
  <si>
    <t>来凤县2016年农村义务教育学校招聘教师总成绩表
（四考场）</t>
  </si>
  <si>
    <t>笔试成绩（40%）</t>
  </si>
  <si>
    <t>面试成绩（60%）</t>
  </si>
  <si>
    <t>总分</t>
  </si>
  <si>
    <t>名次</t>
  </si>
  <si>
    <t>备注</t>
  </si>
  <si>
    <t>笔试总分</t>
  </si>
  <si>
    <t>折合分</t>
  </si>
  <si>
    <t>面试总分</t>
  </si>
  <si>
    <t>周青青</t>
  </si>
  <si>
    <t>郑柳泉</t>
  </si>
  <si>
    <t>李琴</t>
  </si>
  <si>
    <t>王敏</t>
  </si>
  <si>
    <t>曾杨冰</t>
  </si>
  <si>
    <t>徐莉莉</t>
  </si>
  <si>
    <t>张红桃</t>
  </si>
  <si>
    <t>唐维</t>
  </si>
  <si>
    <t>田志春</t>
  </si>
  <si>
    <t>彭英萍</t>
  </si>
  <si>
    <t>李铭</t>
  </si>
  <si>
    <t>朱娅宁</t>
  </si>
  <si>
    <t>伍大洲</t>
  </si>
  <si>
    <t>向阳</t>
  </si>
  <si>
    <t>王琼</t>
  </si>
  <si>
    <t>张馨月</t>
  </si>
  <si>
    <t>杨筱</t>
  </si>
  <si>
    <t>谭鹏</t>
  </si>
  <si>
    <t>邓勇</t>
  </si>
  <si>
    <t>许爱芹</t>
  </si>
  <si>
    <t>来凤县2016年农村义务教育学校招聘教师总成绩表                                                   （五考场）</t>
  </si>
  <si>
    <t>69.45</t>
  </si>
  <si>
    <t>69.35</t>
  </si>
  <si>
    <t>66.4</t>
  </si>
  <si>
    <t>66.15</t>
  </si>
  <si>
    <t>63.95</t>
  </si>
  <si>
    <t>62.9</t>
  </si>
  <si>
    <t>81.05</t>
  </si>
  <si>
    <t>77.15</t>
  </si>
  <si>
    <t>76.15</t>
  </si>
  <si>
    <t>74.35</t>
  </si>
  <si>
    <t>67.15</t>
  </si>
  <si>
    <t>69.2</t>
  </si>
  <si>
    <t>58.7</t>
  </si>
  <si>
    <t>56.65</t>
  </si>
  <si>
    <t>55.75</t>
  </si>
  <si>
    <t>49.3</t>
  </si>
  <si>
    <t>68.1</t>
  </si>
  <si>
    <t>70.15</t>
  </si>
  <si>
    <t>68.6</t>
  </si>
  <si>
    <t>65.1</t>
  </si>
  <si>
    <t>62201280704010</t>
  </si>
  <si>
    <t>62201280705104</t>
  </si>
  <si>
    <t>62201280703618</t>
  </si>
  <si>
    <t>62201280701016</t>
  </si>
  <si>
    <t>62201280703515</t>
  </si>
  <si>
    <t>62201280701802</t>
  </si>
  <si>
    <t>62201280703202</t>
  </si>
  <si>
    <t>62201280703228</t>
  </si>
  <si>
    <t>62201280702828</t>
  </si>
  <si>
    <t>62201280701814</t>
  </si>
  <si>
    <t>62201280701423</t>
  </si>
  <si>
    <t>62201280705626</t>
  </si>
  <si>
    <t>62201280701017</t>
  </si>
  <si>
    <t>62201280702405</t>
  </si>
  <si>
    <t>62201280704910</t>
  </si>
  <si>
    <t>62201280703027</t>
  </si>
  <si>
    <t>62201280704014</t>
  </si>
  <si>
    <t>62201280703505</t>
  </si>
  <si>
    <t>62201280705214</t>
  </si>
  <si>
    <t>62201280703602</t>
  </si>
  <si>
    <t>62201280701430</t>
  </si>
  <si>
    <t>62201280705517</t>
  </si>
  <si>
    <t>62201011402304</t>
  </si>
  <si>
    <t>62201950200319</t>
  </si>
  <si>
    <t>62201280704904</t>
  </si>
  <si>
    <t>62201280702506</t>
  </si>
  <si>
    <t>62201280703124</t>
  </si>
  <si>
    <t>62201280703218</t>
  </si>
  <si>
    <t>62201280701707</t>
  </si>
  <si>
    <t>62201280702206</t>
  </si>
  <si>
    <t>62201280702120</t>
  </si>
  <si>
    <t>62201280701316</t>
  </si>
  <si>
    <t>62201280702229</t>
  </si>
  <si>
    <t>61201050500605</t>
  </si>
  <si>
    <t>61201280701630</t>
  </si>
  <si>
    <t>61201020700503</t>
  </si>
  <si>
    <t>61201280701827</t>
  </si>
  <si>
    <t>61201280700813</t>
  </si>
  <si>
    <t>61201280702722</t>
  </si>
  <si>
    <t>61201280704205</t>
  </si>
  <si>
    <t>61201280703430</t>
  </si>
  <si>
    <t>61201280704924</t>
  </si>
  <si>
    <t>61201280702315</t>
  </si>
  <si>
    <t>61201280702806</t>
  </si>
  <si>
    <t>61201280705329</t>
  </si>
  <si>
    <t>61201280702528</t>
  </si>
  <si>
    <t>61201280701021</t>
  </si>
  <si>
    <t>61201280705827</t>
  </si>
  <si>
    <t>61201280703007</t>
  </si>
  <si>
    <t>61201280700224</t>
  </si>
  <si>
    <t>61201280702202</t>
  </si>
  <si>
    <t>61201280704928</t>
  </si>
  <si>
    <t>61201280704102</t>
  </si>
  <si>
    <t>61201090301117</t>
  </si>
  <si>
    <t>61201280700102</t>
  </si>
  <si>
    <t>61201280701517</t>
  </si>
  <si>
    <t>61201280700121</t>
  </si>
  <si>
    <t>61206280712820</t>
  </si>
  <si>
    <t>61206280713015</t>
  </si>
  <si>
    <t>61206280713020</t>
  </si>
  <si>
    <t>61206280712927</t>
  </si>
  <si>
    <t>62206280713021</t>
  </si>
  <si>
    <t>62206280712812</t>
  </si>
  <si>
    <t>62206280712903</t>
  </si>
  <si>
    <t>62206280713011</t>
  </si>
  <si>
    <t>62206280712813</t>
  </si>
  <si>
    <t>62206280712802</t>
  </si>
  <si>
    <t>61202280706227</t>
  </si>
  <si>
    <t>61202012701303</t>
  </si>
  <si>
    <t>61202280708926</t>
  </si>
  <si>
    <t>61202280708910</t>
  </si>
  <si>
    <t>61202020702222</t>
  </si>
  <si>
    <t>61202280709012</t>
  </si>
  <si>
    <t>61202280708410</t>
  </si>
  <si>
    <t>61202280706903</t>
  </si>
  <si>
    <t>61202280708814</t>
  </si>
  <si>
    <t>61202110303305</t>
  </si>
  <si>
    <t>61202280706506</t>
  </si>
  <si>
    <t>61202280706121</t>
  </si>
  <si>
    <t>62202280708323</t>
  </si>
  <si>
    <t>62202280708205</t>
  </si>
  <si>
    <t>62202280706826</t>
  </si>
  <si>
    <t>62202280707628</t>
  </si>
  <si>
    <t>62202012700326</t>
  </si>
  <si>
    <t>62202280708509</t>
  </si>
  <si>
    <t>62202280707929</t>
  </si>
  <si>
    <t>62202280708521</t>
  </si>
  <si>
    <t>62202280707623</t>
  </si>
  <si>
    <t>62202100301612</t>
  </si>
  <si>
    <t>62202280707028</t>
  </si>
  <si>
    <t>62202280706818</t>
  </si>
  <si>
    <t>62202280707105</t>
  </si>
  <si>
    <t>62202280708220</t>
  </si>
  <si>
    <t>61205280712501</t>
  </si>
  <si>
    <t>61205280712617</t>
  </si>
  <si>
    <t>61205280712621</t>
  </si>
  <si>
    <t>61203280710224</t>
  </si>
  <si>
    <t>61203280710518</t>
  </si>
  <si>
    <t>61203280710519</t>
  </si>
  <si>
    <t>62203280711418</t>
  </si>
  <si>
    <t>62203280711111</t>
  </si>
  <si>
    <t>62203280710820</t>
  </si>
  <si>
    <t>62203280709401</t>
  </si>
  <si>
    <t>62203280709515</t>
  </si>
  <si>
    <t>62203280710101</t>
  </si>
  <si>
    <t>62203280710218</t>
  </si>
  <si>
    <t>62203280711425</t>
  </si>
  <si>
    <t>62203280711316</t>
  </si>
  <si>
    <t>62203280711113</t>
  </si>
  <si>
    <t>62203280710506</t>
  </si>
  <si>
    <t>62203280709725</t>
  </si>
  <si>
    <t>61208280714220</t>
  </si>
  <si>
    <t>61208280713701</t>
  </si>
  <si>
    <t>61208280714026</t>
  </si>
  <si>
    <t>61208280713914</t>
  </si>
  <si>
    <t>61208280714223</t>
  </si>
  <si>
    <t>61208280713608</t>
  </si>
  <si>
    <t>62208280714112</t>
  </si>
  <si>
    <t>62208280713822</t>
  </si>
  <si>
    <t>62208280714013</t>
  </si>
  <si>
    <t>62208280713601</t>
  </si>
  <si>
    <t>62208280713720</t>
  </si>
  <si>
    <t>62208280714204</t>
  </si>
  <si>
    <t>61207280713117</t>
  </si>
  <si>
    <t>61207280713214</t>
  </si>
  <si>
    <t>61207280713124</t>
  </si>
  <si>
    <t>62303050503424</t>
  </si>
  <si>
    <t>62303280715706</t>
  </si>
  <si>
    <t>62303280715929</t>
  </si>
  <si>
    <t>62303130203718</t>
  </si>
  <si>
    <t>62303280715926</t>
  </si>
  <si>
    <t>62303280716108</t>
  </si>
  <si>
    <t>62303280715917</t>
  </si>
  <si>
    <t>62303280715905</t>
  </si>
  <si>
    <t>62303280716025</t>
  </si>
  <si>
    <t>62303280715829</t>
  </si>
  <si>
    <t>62303280715911</t>
  </si>
  <si>
    <t>62303013100926</t>
  </si>
  <si>
    <t>62304280716320</t>
  </si>
  <si>
    <t>62304280716420</t>
  </si>
  <si>
    <t>62304280716414</t>
  </si>
  <si>
    <t>62302280715225</t>
  </si>
  <si>
    <t>62302280715123</t>
  </si>
  <si>
    <t>62302280715016</t>
  </si>
  <si>
    <t>62309280717606</t>
  </si>
  <si>
    <t>62309280717614</t>
  </si>
  <si>
    <t>62309280717703</t>
  </si>
  <si>
    <t>62312280718110</t>
  </si>
  <si>
    <t>62312280718108</t>
  </si>
  <si>
    <t>62312280718105</t>
  </si>
  <si>
    <t>62308280717329</t>
  </si>
  <si>
    <t>62308280717315</t>
  </si>
  <si>
    <t>62308280717306</t>
  </si>
  <si>
    <t>62306280716904</t>
  </si>
  <si>
    <t>62306280716921</t>
  </si>
  <si>
    <t>62306280716813</t>
  </si>
  <si>
    <t>新机制教学点英语</t>
  </si>
  <si>
    <t>非新机制小学英语</t>
  </si>
  <si>
    <t>初中英语</t>
  </si>
  <si>
    <t>初中英语</t>
  </si>
  <si>
    <t>初中政治</t>
  </si>
  <si>
    <t>初中生物</t>
  </si>
  <si>
    <t>初中美术</t>
  </si>
  <si>
    <t>初中化学</t>
  </si>
  <si>
    <t>邢彧霞</t>
  </si>
  <si>
    <t>笔试准考证号</t>
  </si>
  <si>
    <t>笔试成绩（40%）</t>
  </si>
  <si>
    <t>面试成绩（60%）</t>
  </si>
  <si>
    <t>总分</t>
  </si>
  <si>
    <t>名次</t>
  </si>
  <si>
    <t>备注</t>
  </si>
  <si>
    <t>笔试总分</t>
  </si>
  <si>
    <t>折合分</t>
  </si>
  <si>
    <t>面试总分</t>
  </si>
  <si>
    <t>笔试准考证号</t>
  </si>
  <si>
    <t>缺考</t>
  </si>
  <si>
    <t>23.78</t>
  </si>
  <si>
    <t>62</t>
  </si>
  <si>
    <t>缺考</t>
  </si>
  <si>
    <t>58.95</t>
  </si>
  <si>
    <t>53.2</t>
  </si>
  <si>
    <t>55.9</t>
  </si>
  <si>
    <t>57.35</t>
  </si>
  <si>
    <t>来凤县2016年农村义务教育学校招聘教师总成绩表
（一考场）</t>
  </si>
  <si>
    <t>笔试准考证号</t>
  </si>
  <si>
    <t>笔试成绩（40%）</t>
  </si>
  <si>
    <t>面试成绩（60%）</t>
  </si>
  <si>
    <t>总分</t>
  </si>
  <si>
    <t>名次</t>
  </si>
  <si>
    <t>备注</t>
  </si>
  <si>
    <t>笔试总分</t>
  </si>
  <si>
    <t>折合分</t>
  </si>
  <si>
    <t>面试总分</t>
  </si>
  <si>
    <t>非新机制小学语文</t>
  </si>
  <si>
    <t>唐洪碧</t>
  </si>
  <si>
    <t>非新机制教学点语文</t>
  </si>
  <si>
    <t>田振</t>
  </si>
  <si>
    <t>陈金梅</t>
  </si>
  <si>
    <t>邓文静</t>
  </si>
  <si>
    <t>来凤县2016年农村义务教育学校招聘教师总成绩表
（二考场）</t>
  </si>
  <si>
    <t>新机制小学语文</t>
  </si>
  <si>
    <t>新机制教学点语文</t>
  </si>
  <si>
    <t>新机制小学音乐</t>
  </si>
  <si>
    <t>田琦祺</t>
  </si>
  <si>
    <t>非新机制小学音乐</t>
  </si>
  <si>
    <t>非新机制教学点音乐</t>
  </si>
  <si>
    <t>61.35</t>
  </si>
  <si>
    <t>来凤县2016年农村义务教育学校招聘教师总成绩表
（三考场）</t>
  </si>
  <si>
    <t>杨鑫菘</t>
  </si>
  <si>
    <t>新机制小学数学</t>
  </si>
  <si>
    <t>陈莉</t>
  </si>
  <si>
    <t>黄金凤</t>
  </si>
  <si>
    <t>杨鑫</t>
  </si>
  <si>
    <t>白平</t>
  </si>
  <si>
    <t>曾凤玲</t>
  </si>
  <si>
    <t>向毅</t>
  </si>
  <si>
    <t>孙敏</t>
  </si>
  <si>
    <t>董凤先</t>
  </si>
  <si>
    <t>陈子超</t>
  </si>
  <si>
    <t>新机制教学点数学</t>
  </si>
  <si>
    <t>田财源</t>
  </si>
  <si>
    <t>幸延峰</t>
  </si>
  <si>
    <t>吴浩杰</t>
  </si>
  <si>
    <t>非新机制小学数学</t>
  </si>
  <si>
    <t>牛夏慧</t>
  </si>
  <si>
    <t>陈家飞</t>
  </si>
  <si>
    <t>魏晓月</t>
  </si>
  <si>
    <t>宁婕利</t>
  </si>
  <si>
    <t>董瑶瑶</t>
  </si>
  <si>
    <t>非新机制教学点数学</t>
  </si>
  <si>
    <t>谭学娇</t>
  </si>
  <si>
    <t>新机制小学科学</t>
  </si>
  <si>
    <t>李忠桓</t>
  </si>
  <si>
    <t>田亚男</t>
  </si>
  <si>
    <t>57.6</t>
  </si>
  <si>
    <t>57.5</t>
  </si>
  <si>
    <t>65.6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</si>
</sst>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4">
    <font>
      <sz val="12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22"/>
      <name val="黑体"/>
      <family val="0"/>
    </font>
    <font>
      <b/>
      <sz val="11"/>
      <name val="宋体"/>
      <family val="0"/>
    </font>
    <font>
      <b/>
      <sz val="12"/>
      <name val="方正姚体"/>
      <family val="0"/>
    </font>
    <font>
      <sz val="11"/>
      <name val="宋体"/>
      <family val="0"/>
    </font>
    <font>
      <b/>
      <sz val="12"/>
      <name val="黑体"/>
      <family val="0"/>
    </font>
    <font>
      <sz val="18"/>
      <name val="黑体"/>
      <family val="0"/>
    </font>
    <font>
      <sz val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8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84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84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22" sqref="A22:IV22"/>
    </sheetView>
  </sheetViews>
  <sheetFormatPr defaultColWidth="9.00390625" defaultRowHeight="14.25"/>
  <cols>
    <col min="1" max="1" width="3.875" style="0" customWidth="1"/>
    <col min="2" max="2" width="6.50390625" style="0" customWidth="1"/>
    <col min="3" max="3" width="11.25390625" style="0" customWidth="1"/>
    <col min="4" max="4" width="16.375" style="0" customWidth="1"/>
    <col min="5" max="5" width="8.875" style="0" customWidth="1"/>
    <col min="6" max="6" width="6.75390625" style="0" customWidth="1"/>
    <col min="7" max="7" width="8.875" style="0" customWidth="1"/>
    <col min="8" max="8" width="7.125" style="0" customWidth="1"/>
    <col min="9" max="9" width="7.625" style="0" customWidth="1"/>
    <col min="10" max="10" width="4.875" style="0" customWidth="1"/>
    <col min="11" max="11" width="4.50390625" style="0" customWidth="1"/>
  </cols>
  <sheetData>
    <row r="1" spans="1:11" ht="60.75" customHeight="1">
      <c r="A1" s="116" t="s">
        <v>451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3" spans="1:11" s="4" customFormat="1" ht="22.5" customHeight="1">
      <c r="A3" s="117" t="s">
        <v>0</v>
      </c>
      <c r="B3" s="117" t="s">
        <v>1</v>
      </c>
      <c r="C3" s="121" t="s">
        <v>452</v>
      </c>
      <c r="D3" s="117" t="s">
        <v>2</v>
      </c>
      <c r="E3" s="118" t="s">
        <v>453</v>
      </c>
      <c r="F3" s="118"/>
      <c r="G3" s="119" t="s">
        <v>454</v>
      </c>
      <c r="H3" s="120"/>
      <c r="I3" s="118" t="s">
        <v>455</v>
      </c>
      <c r="J3" s="118" t="s">
        <v>456</v>
      </c>
      <c r="K3" s="118" t="s">
        <v>457</v>
      </c>
    </row>
    <row r="4" spans="1:11" s="6" customFormat="1" ht="18" customHeight="1">
      <c r="A4" s="117"/>
      <c r="B4" s="117"/>
      <c r="C4" s="122"/>
      <c r="D4" s="117"/>
      <c r="E4" s="5" t="s">
        <v>458</v>
      </c>
      <c r="F4" s="3" t="s">
        <v>459</v>
      </c>
      <c r="G4" s="5" t="s">
        <v>460</v>
      </c>
      <c r="H4" s="5" t="s">
        <v>459</v>
      </c>
      <c r="I4" s="118"/>
      <c r="J4" s="118"/>
      <c r="K4" s="118"/>
    </row>
    <row r="5" spans="1:11" s="6" customFormat="1" ht="17.25" customHeight="1">
      <c r="A5" s="8">
        <v>1</v>
      </c>
      <c r="B5" s="10" t="s">
        <v>18</v>
      </c>
      <c r="C5" s="19" t="s">
        <v>268</v>
      </c>
      <c r="D5" s="20" t="s">
        <v>461</v>
      </c>
      <c r="E5" s="75" t="s">
        <v>118</v>
      </c>
      <c r="F5" s="18">
        <f aca="true" t="shared" si="0" ref="F5:F37">E5*0.4</f>
        <v>26.64</v>
      </c>
      <c r="G5" s="2">
        <v>81.4</v>
      </c>
      <c r="H5" s="2">
        <f>G5*0.6</f>
        <v>48.84</v>
      </c>
      <c r="I5" s="7">
        <f>F5+H5</f>
        <v>75.48</v>
      </c>
      <c r="J5" s="2">
        <v>1</v>
      </c>
      <c r="K5" s="3"/>
    </row>
    <row r="6" spans="1:11" s="6" customFormat="1" ht="17.25" customHeight="1">
      <c r="A6" s="8">
        <v>2</v>
      </c>
      <c r="B6" s="10" t="s">
        <v>19</v>
      </c>
      <c r="C6" s="19" t="s">
        <v>269</v>
      </c>
      <c r="D6" s="20" t="s">
        <v>461</v>
      </c>
      <c r="E6" s="75" t="s">
        <v>119</v>
      </c>
      <c r="F6" s="18">
        <f t="shared" si="0"/>
        <v>26.160000000000004</v>
      </c>
      <c r="G6" s="2">
        <v>81.16</v>
      </c>
      <c r="H6" s="2">
        <f>G6*0.6</f>
        <v>48.696</v>
      </c>
      <c r="I6" s="7">
        <f>F6+H6</f>
        <v>74.856</v>
      </c>
      <c r="J6" s="2">
        <v>2</v>
      </c>
      <c r="K6" s="3"/>
    </row>
    <row r="7" spans="1:11" s="6" customFormat="1" ht="17.25" customHeight="1">
      <c r="A7" s="8">
        <v>6</v>
      </c>
      <c r="B7" s="10" t="s">
        <v>462</v>
      </c>
      <c r="C7" s="19" t="s">
        <v>273</v>
      </c>
      <c r="D7" s="20" t="s">
        <v>461</v>
      </c>
      <c r="E7" s="75" t="s">
        <v>474</v>
      </c>
      <c r="F7" s="18">
        <f t="shared" si="0"/>
        <v>24.540000000000003</v>
      </c>
      <c r="G7" s="2">
        <v>83.4</v>
      </c>
      <c r="H7" s="2">
        <f>G7*0.6</f>
        <v>50.04</v>
      </c>
      <c r="I7" s="7">
        <f>F7+H7</f>
        <v>74.58</v>
      </c>
      <c r="J7" s="2">
        <v>3</v>
      </c>
      <c r="K7" s="3"/>
    </row>
    <row r="8" spans="1:11" s="6" customFormat="1" ht="17.25" customHeight="1">
      <c r="A8" s="8">
        <v>5</v>
      </c>
      <c r="B8" s="10" t="s">
        <v>22</v>
      </c>
      <c r="C8" s="19" t="s">
        <v>272</v>
      </c>
      <c r="D8" s="20" t="s">
        <v>461</v>
      </c>
      <c r="E8" s="75" t="s">
        <v>122</v>
      </c>
      <c r="F8" s="18">
        <f t="shared" si="0"/>
        <v>24.580000000000002</v>
      </c>
      <c r="G8" s="2">
        <v>80.48</v>
      </c>
      <c r="H8" s="2">
        <f>G8*0.6</f>
        <v>48.288000000000004</v>
      </c>
      <c r="I8" s="7">
        <f>F8+H8</f>
        <v>72.86800000000001</v>
      </c>
      <c r="J8" s="2">
        <v>4</v>
      </c>
      <c r="K8" s="3"/>
    </row>
    <row r="9" spans="1:11" s="6" customFormat="1" ht="17.25" customHeight="1">
      <c r="A9" s="8">
        <v>4</v>
      </c>
      <c r="B9" s="10" t="s">
        <v>21</v>
      </c>
      <c r="C9" s="19" t="s">
        <v>271</v>
      </c>
      <c r="D9" s="20" t="s">
        <v>461</v>
      </c>
      <c r="E9" s="75" t="s">
        <v>121</v>
      </c>
      <c r="F9" s="18">
        <f t="shared" si="0"/>
        <v>24.82</v>
      </c>
      <c r="G9" s="2">
        <v>79.78</v>
      </c>
      <c r="H9" s="2">
        <f>G9*0.6</f>
        <v>47.868</v>
      </c>
      <c r="I9" s="7">
        <f>F9+H9</f>
        <v>72.688</v>
      </c>
      <c r="J9" s="2">
        <v>5</v>
      </c>
      <c r="K9" s="3"/>
    </row>
    <row r="10" spans="1:11" s="6" customFormat="1" ht="17.25" customHeight="1" thickBot="1">
      <c r="A10" s="90">
        <v>3</v>
      </c>
      <c r="B10" s="47" t="s">
        <v>20</v>
      </c>
      <c r="C10" s="32" t="s">
        <v>270</v>
      </c>
      <c r="D10" s="91" t="s">
        <v>461</v>
      </c>
      <c r="E10" s="78" t="s">
        <v>120</v>
      </c>
      <c r="F10" s="50">
        <f t="shared" si="0"/>
        <v>25.180000000000003</v>
      </c>
      <c r="G10" s="113" t="s">
        <v>443</v>
      </c>
      <c r="H10" s="114"/>
      <c r="I10" s="52">
        <v>25.18</v>
      </c>
      <c r="J10" s="51">
        <v>6</v>
      </c>
      <c r="K10" s="53"/>
    </row>
    <row r="11" spans="1:11" s="6" customFormat="1" ht="17.25" customHeight="1" thickTop="1">
      <c r="A11" s="93">
        <v>2</v>
      </c>
      <c r="B11" s="38" t="s">
        <v>24</v>
      </c>
      <c r="C11" s="39" t="s">
        <v>275</v>
      </c>
      <c r="D11" s="94" t="s">
        <v>463</v>
      </c>
      <c r="E11" s="81" t="s">
        <v>124</v>
      </c>
      <c r="F11" s="62">
        <f t="shared" si="0"/>
        <v>27.3</v>
      </c>
      <c r="G11" s="64">
        <v>86.11</v>
      </c>
      <c r="H11" s="64">
        <f aca="true" t="shared" si="1" ref="H11:H36">G11*0.6</f>
        <v>51.666</v>
      </c>
      <c r="I11" s="65">
        <f aca="true" t="shared" si="2" ref="I11:I37">F11+H11</f>
        <v>78.966</v>
      </c>
      <c r="J11" s="64">
        <f>RANK(I11,$I$11:$I$36,0)</f>
        <v>1</v>
      </c>
      <c r="K11" s="66"/>
    </row>
    <row r="12" spans="1:11" s="6" customFormat="1" ht="17.25" customHeight="1">
      <c r="A12" s="8">
        <v>4</v>
      </c>
      <c r="B12" s="10" t="s">
        <v>25</v>
      </c>
      <c r="C12" s="19" t="s">
        <v>277</v>
      </c>
      <c r="D12" s="20" t="s">
        <v>463</v>
      </c>
      <c r="E12" s="75" t="s">
        <v>126</v>
      </c>
      <c r="F12" s="18">
        <f t="shared" si="0"/>
        <v>26.32</v>
      </c>
      <c r="G12" s="2">
        <v>87.01</v>
      </c>
      <c r="H12" s="2">
        <f t="shared" si="1"/>
        <v>52.206</v>
      </c>
      <c r="I12" s="7">
        <f t="shared" si="2"/>
        <v>78.52600000000001</v>
      </c>
      <c r="J12" s="2">
        <f aca="true" t="shared" si="3" ref="J12:J37">RANK(I12,$I$11:$I$37,0)</f>
        <v>2</v>
      </c>
      <c r="K12" s="3"/>
    </row>
    <row r="13" spans="1:11" s="6" customFormat="1" ht="17.25" customHeight="1">
      <c r="A13" s="8">
        <v>3</v>
      </c>
      <c r="B13" s="10" t="s">
        <v>6</v>
      </c>
      <c r="C13" s="19" t="s">
        <v>276</v>
      </c>
      <c r="D13" s="20" t="s">
        <v>463</v>
      </c>
      <c r="E13" s="75" t="s">
        <v>125</v>
      </c>
      <c r="F13" s="18">
        <f t="shared" si="0"/>
        <v>27.080000000000002</v>
      </c>
      <c r="G13" s="2">
        <v>84.78</v>
      </c>
      <c r="H13" s="2">
        <f t="shared" si="1"/>
        <v>50.868</v>
      </c>
      <c r="I13" s="7">
        <f t="shared" si="2"/>
        <v>77.94800000000001</v>
      </c>
      <c r="J13" s="2">
        <f t="shared" si="3"/>
        <v>3</v>
      </c>
      <c r="K13" s="3"/>
    </row>
    <row r="14" spans="1:11" s="6" customFormat="1" ht="17.25" customHeight="1">
      <c r="A14" s="8">
        <v>5</v>
      </c>
      <c r="B14" s="10" t="s">
        <v>26</v>
      </c>
      <c r="C14" s="19" t="s">
        <v>278</v>
      </c>
      <c r="D14" s="20" t="s">
        <v>463</v>
      </c>
      <c r="E14" s="75" t="s">
        <v>127</v>
      </c>
      <c r="F14" s="18">
        <f t="shared" si="0"/>
        <v>26.22</v>
      </c>
      <c r="G14" s="2">
        <v>86.14</v>
      </c>
      <c r="H14" s="2">
        <f t="shared" si="1"/>
        <v>51.684</v>
      </c>
      <c r="I14" s="7">
        <f t="shared" si="2"/>
        <v>77.904</v>
      </c>
      <c r="J14" s="2">
        <f t="shared" si="3"/>
        <v>4</v>
      </c>
      <c r="K14" s="3"/>
    </row>
    <row r="15" spans="1:11" s="6" customFormat="1" ht="18" customHeight="1">
      <c r="A15" s="8">
        <v>1</v>
      </c>
      <c r="B15" s="10" t="s">
        <v>23</v>
      </c>
      <c r="C15" s="19" t="s">
        <v>274</v>
      </c>
      <c r="D15" s="20" t="s">
        <v>463</v>
      </c>
      <c r="E15" s="75" t="s">
        <v>123</v>
      </c>
      <c r="F15" s="18">
        <f t="shared" si="0"/>
        <v>28.12</v>
      </c>
      <c r="G15" s="2">
        <v>82.02</v>
      </c>
      <c r="H15" s="2">
        <f t="shared" si="1"/>
        <v>49.211999999999996</v>
      </c>
      <c r="I15" s="7">
        <f t="shared" si="2"/>
        <v>77.332</v>
      </c>
      <c r="J15" s="2">
        <f t="shared" si="3"/>
        <v>5</v>
      </c>
      <c r="K15" s="3"/>
    </row>
    <row r="16" spans="1:11" s="6" customFormat="1" ht="17.25" customHeight="1">
      <c r="A16" s="8">
        <v>10</v>
      </c>
      <c r="B16" s="10" t="s">
        <v>7</v>
      </c>
      <c r="C16" s="19" t="s">
        <v>283</v>
      </c>
      <c r="D16" s="20" t="s">
        <v>463</v>
      </c>
      <c r="E16" s="75" t="s">
        <v>132</v>
      </c>
      <c r="F16" s="18">
        <f t="shared" si="0"/>
        <v>25.3</v>
      </c>
      <c r="G16" s="2">
        <v>86.4</v>
      </c>
      <c r="H16" s="2">
        <f t="shared" si="1"/>
        <v>51.84</v>
      </c>
      <c r="I16" s="7">
        <f t="shared" si="2"/>
        <v>77.14</v>
      </c>
      <c r="J16" s="2">
        <f t="shared" si="3"/>
        <v>6</v>
      </c>
      <c r="K16" s="3"/>
    </row>
    <row r="17" spans="1:11" s="6" customFormat="1" ht="17.25" customHeight="1">
      <c r="A17" s="8">
        <v>22</v>
      </c>
      <c r="B17" s="10" t="s">
        <v>38</v>
      </c>
      <c r="C17" s="19" t="s">
        <v>295</v>
      </c>
      <c r="D17" s="20" t="s">
        <v>463</v>
      </c>
      <c r="E17" s="75" t="s">
        <v>144</v>
      </c>
      <c r="F17" s="18">
        <f t="shared" si="0"/>
        <v>24</v>
      </c>
      <c r="G17" s="1">
        <v>87.8</v>
      </c>
      <c r="H17" s="2">
        <f t="shared" si="1"/>
        <v>52.68</v>
      </c>
      <c r="I17" s="7">
        <f t="shared" si="2"/>
        <v>76.68</v>
      </c>
      <c r="J17" s="2">
        <f t="shared" si="3"/>
        <v>7</v>
      </c>
      <c r="K17" s="3"/>
    </row>
    <row r="18" spans="1:11" s="6" customFormat="1" ht="17.25" customHeight="1">
      <c r="A18" s="8">
        <v>6</v>
      </c>
      <c r="B18" s="10" t="s">
        <v>27</v>
      </c>
      <c r="C18" s="19" t="s">
        <v>279</v>
      </c>
      <c r="D18" s="20" t="s">
        <v>463</v>
      </c>
      <c r="E18" s="75" t="s">
        <v>128</v>
      </c>
      <c r="F18" s="18">
        <f t="shared" si="0"/>
        <v>26</v>
      </c>
      <c r="G18" s="2">
        <v>84.454</v>
      </c>
      <c r="H18" s="2">
        <f t="shared" si="1"/>
        <v>50.672399999999996</v>
      </c>
      <c r="I18" s="7">
        <f t="shared" si="2"/>
        <v>76.6724</v>
      </c>
      <c r="J18" s="2">
        <f t="shared" si="3"/>
        <v>8</v>
      </c>
      <c r="K18" s="3"/>
    </row>
    <row r="19" spans="1:11" s="6" customFormat="1" ht="17.25" customHeight="1">
      <c r="A19" s="8">
        <v>8</v>
      </c>
      <c r="B19" s="10" t="s">
        <v>29</v>
      </c>
      <c r="C19" s="19" t="s">
        <v>281</v>
      </c>
      <c r="D19" s="20" t="s">
        <v>463</v>
      </c>
      <c r="E19" s="75" t="s">
        <v>130</v>
      </c>
      <c r="F19" s="18">
        <f t="shared" si="0"/>
        <v>25.62</v>
      </c>
      <c r="G19" s="2">
        <v>85.036</v>
      </c>
      <c r="H19" s="2">
        <f t="shared" si="1"/>
        <v>51.0216</v>
      </c>
      <c r="I19" s="7">
        <f t="shared" si="2"/>
        <v>76.6416</v>
      </c>
      <c r="J19" s="2">
        <f t="shared" si="3"/>
        <v>9</v>
      </c>
      <c r="K19" s="3"/>
    </row>
    <row r="20" spans="1:11" s="6" customFormat="1" ht="17.25" customHeight="1">
      <c r="A20" s="8">
        <v>11</v>
      </c>
      <c r="B20" s="10" t="s">
        <v>31</v>
      </c>
      <c r="C20" s="19" t="s">
        <v>284</v>
      </c>
      <c r="D20" s="20" t="s">
        <v>463</v>
      </c>
      <c r="E20" s="75" t="s">
        <v>133</v>
      </c>
      <c r="F20" s="18">
        <f t="shared" si="0"/>
        <v>25.1</v>
      </c>
      <c r="G20" s="2">
        <v>85.89</v>
      </c>
      <c r="H20" s="2">
        <f t="shared" si="1"/>
        <v>51.534</v>
      </c>
      <c r="I20" s="7">
        <f t="shared" si="2"/>
        <v>76.634</v>
      </c>
      <c r="J20" s="2">
        <f t="shared" si="3"/>
        <v>10</v>
      </c>
      <c r="K20" s="3"/>
    </row>
    <row r="21" spans="1:11" s="6" customFormat="1" ht="17.25" customHeight="1">
      <c r="A21" s="8">
        <v>16</v>
      </c>
      <c r="B21" s="10" t="s">
        <v>36</v>
      </c>
      <c r="C21" s="19" t="s">
        <v>289</v>
      </c>
      <c r="D21" s="20" t="s">
        <v>463</v>
      </c>
      <c r="E21" s="75" t="s">
        <v>138</v>
      </c>
      <c r="F21" s="18">
        <f t="shared" si="0"/>
        <v>24.6</v>
      </c>
      <c r="G21" s="1">
        <v>86.066</v>
      </c>
      <c r="H21" s="2">
        <f t="shared" si="1"/>
        <v>51.6396</v>
      </c>
      <c r="I21" s="7">
        <f t="shared" si="2"/>
        <v>76.2396</v>
      </c>
      <c r="J21" s="2">
        <f t="shared" si="3"/>
        <v>11</v>
      </c>
      <c r="K21" s="3"/>
    </row>
    <row r="22" spans="1:11" s="6" customFormat="1" ht="17.25" customHeight="1">
      <c r="A22" s="8">
        <v>18</v>
      </c>
      <c r="B22" s="10" t="s">
        <v>9</v>
      </c>
      <c r="C22" s="19" t="s">
        <v>291</v>
      </c>
      <c r="D22" s="20" t="s">
        <v>463</v>
      </c>
      <c r="E22" s="75" t="s">
        <v>140</v>
      </c>
      <c r="F22" s="18">
        <f t="shared" si="0"/>
        <v>24.480000000000004</v>
      </c>
      <c r="G22" s="1">
        <v>85.55</v>
      </c>
      <c r="H22" s="2">
        <f t="shared" si="1"/>
        <v>51.33</v>
      </c>
      <c r="I22" s="7">
        <f t="shared" si="2"/>
        <v>75.81</v>
      </c>
      <c r="J22" s="2">
        <f t="shared" si="3"/>
        <v>12</v>
      </c>
      <c r="K22" s="3"/>
    </row>
    <row r="23" spans="1:11" s="6" customFormat="1" ht="17.25" customHeight="1">
      <c r="A23" s="8">
        <v>24</v>
      </c>
      <c r="B23" s="10" t="s">
        <v>40</v>
      </c>
      <c r="C23" s="19" t="s">
        <v>297</v>
      </c>
      <c r="D23" s="20" t="s">
        <v>463</v>
      </c>
      <c r="E23" s="75" t="s">
        <v>146</v>
      </c>
      <c r="F23" s="18">
        <f t="shared" si="0"/>
        <v>23.86</v>
      </c>
      <c r="G23" s="1">
        <v>86.376</v>
      </c>
      <c r="H23" s="2">
        <f t="shared" si="1"/>
        <v>51.8256</v>
      </c>
      <c r="I23" s="7">
        <f t="shared" si="2"/>
        <v>75.6856</v>
      </c>
      <c r="J23" s="2">
        <f t="shared" si="3"/>
        <v>13</v>
      </c>
      <c r="K23" s="3"/>
    </row>
    <row r="24" spans="1:11" s="6" customFormat="1" ht="17.25" customHeight="1">
      <c r="A24" s="8">
        <v>15</v>
      </c>
      <c r="B24" s="10" t="s">
        <v>35</v>
      </c>
      <c r="C24" s="19" t="s">
        <v>288</v>
      </c>
      <c r="D24" s="20" t="s">
        <v>463</v>
      </c>
      <c r="E24" s="75" t="s">
        <v>137</v>
      </c>
      <c r="F24" s="18">
        <f t="shared" si="0"/>
        <v>24.76</v>
      </c>
      <c r="G24" s="2">
        <v>84.66</v>
      </c>
      <c r="H24" s="2">
        <f t="shared" si="1"/>
        <v>50.796</v>
      </c>
      <c r="I24" s="7">
        <f t="shared" si="2"/>
        <v>75.556</v>
      </c>
      <c r="J24" s="2">
        <f t="shared" si="3"/>
        <v>14</v>
      </c>
      <c r="K24" s="3"/>
    </row>
    <row r="25" spans="1:11" s="6" customFormat="1" ht="17.25" customHeight="1">
      <c r="A25" s="8">
        <v>27</v>
      </c>
      <c r="B25" s="10" t="s">
        <v>466</v>
      </c>
      <c r="C25" s="19" t="s">
        <v>300</v>
      </c>
      <c r="D25" s="20" t="s">
        <v>463</v>
      </c>
      <c r="E25" s="75" t="s">
        <v>149</v>
      </c>
      <c r="F25" s="18">
        <f t="shared" si="0"/>
        <v>23.6</v>
      </c>
      <c r="G25" s="1">
        <v>86.54</v>
      </c>
      <c r="H25" s="2">
        <f t="shared" si="1"/>
        <v>51.924</v>
      </c>
      <c r="I25" s="7">
        <f t="shared" si="2"/>
        <v>75.524</v>
      </c>
      <c r="J25" s="2">
        <f t="shared" si="3"/>
        <v>15</v>
      </c>
      <c r="K25" s="3"/>
    </row>
    <row r="26" spans="1:11" s="6" customFormat="1" ht="17.25" customHeight="1">
      <c r="A26" s="8">
        <v>19</v>
      </c>
      <c r="B26" s="10" t="s">
        <v>17</v>
      </c>
      <c r="C26" s="19" t="s">
        <v>292</v>
      </c>
      <c r="D26" s="20" t="s">
        <v>463</v>
      </c>
      <c r="E26" s="75" t="s">
        <v>141</v>
      </c>
      <c r="F26" s="18">
        <f t="shared" si="0"/>
        <v>24.42</v>
      </c>
      <c r="G26" s="1">
        <v>85.15</v>
      </c>
      <c r="H26" s="2">
        <f t="shared" si="1"/>
        <v>51.09</v>
      </c>
      <c r="I26" s="7">
        <f t="shared" si="2"/>
        <v>75.51</v>
      </c>
      <c r="J26" s="2">
        <f t="shared" si="3"/>
        <v>16</v>
      </c>
      <c r="K26" s="3"/>
    </row>
    <row r="27" spans="1:11" s="6" customFormat="1" ht="17.25" customHeight="1">
      <c r="A27" s="8">
        <v>21</v>
      </c>
      <c r="B27" s="10" t="s">
        <v>4</v>
      </c>
      <c r="C27" s="19" t="s">
        <v>294</v>
      </c>
      <c r="D27" s="20" t="s">
        <v>463</v>
      </c>
      <c r="E27" s="75" t="s">
        <v>143</v>
      </c>
      <c r="F27" s="18">
        <f t="shared" si="0"/>
        <v>24.12</v>
      </c>
      <c r="G27" s="1">
        <v>85.4</v>
      </c>
      <c r="H27" s="2">
        <f t="shared" si="1"/>
        <v>51.24</v>
      </c>
      <c r="I27" s="7">
        <f t="shared" si="2"/>
        <v>75.36</v>
      </c>
      <c r="J27" s="2">
        <f t="shared" si="3"/>
        <v>17</v>
      </c>
      <c r="K27" s="3"/>
    </row>
    <row r="28" spans="1:11" s="6" customFormat="1" ht="17.25" customHeight="1">
      <c r="A28" s="8">
        <v>23</v>
      </c>
      <c r="B28" s="10" t="s">
        <v>39</v>
      </c>
      <c r="C28" s="19" t="s">
        <v>296</v>
      </c>
      <c r="D28" s="20" t="s">
        <v>463</v>
      </c>
      <c r="E28" s="75" t="s">
        <v>145</v>
      </c>
      <c r="F28" s="18">
        <f t="shared" si="0"/>
        <v>23.980000000000004</v>
      </c>
      <c r="G28" s="1">
        <v>84.5</v>
      </c>
      <c r="H28" s="2">
        <f t="shared" si="1"/>
        <v>50.699999999999996</v>
      </c>
      <c r="I28" s="7">
        <f t="shared" si="2"/>
        <v>74.68</v>
      </c>
      <c r="J28" s="2">
        <f t="shared" si="3"/>
        <v>18</v>
      </c>
      <c r="K28" s="3"/>
    </row>
    <row r="29" spans="1:11" s="6" customFormat="1" ht="17.25" customHeight="1">
      <c r="A29" s="8">
        <v>7</v>
      </c>
      <c r="B29" s="10" t="s">
        <v>28</v>
      </c>
      <c r="C29" s="19" t="s">
        <v>280</v>
      </c>
      <c r="D29" s="20" t="s">
        <v>463</v>
      </c>
      <c r="E29" s="75" t="s">
        <v>129</v>
      </c>
      <c r="F29" s="18">
        <f t="shared" si="0"/>
        <v>25.74</v>
      </c>
      <c r="G29" s="2">
        <v>81.46</v>
      </c>
      <c r="H29" s="2">
        <f t="shared" si="1"/>
        <v>48.876</v>
      </c>
      <c r="I29" s="7">
        <f t="shared" si="2"/>
        <v>74.616</v>
      </c>
      <c r="J29" s="2">
        <f t="shared" si="3"/>
        <v>19</v>
      </c>
      <c r="K29" s="3"/>
    </row>
    <row r="30" spans="1:11" s="6" customFormat="1" ht="17.25" customHeight="1">
      <c r="A30" s="8">
        <v>25</v>
      </c>
      <c r="B30" s="10" t="s">
        <v>464</v>
      </c>
      <c r="C30" s="19" t="s">
        <v>298</v>
      </c>
      <c r="D30" s="20" t="s">
        <v>463</v>
      </c>
      <c r="E30" s="75" t="s">
        <v>147</v>
      </c>
      <c r="F30" s="18">
        <f t="shared" si="0"/>
        <v>23.66</v>
      </c>
      <c r="G30" s="1">
        <v>84.38</v>
      </c>
      <c r="H30" s="2">
        <f t="shared" si="1"/>
        <v>50.62799999999999</v>
      </c>
      <c r="I30" s="7">
        <f t="shared" si="2"/>
        <v>74.288</v>
      </c>
      <c r="J30" s="2">
        <f t="shared" si="3"/>
        <v>20</v>
      </c>
      <c r="K30" s="3"/>
    </row>
    <row r="31" spans="1:11" s="6" customFormat="1" ht="17.25" customHeight="1">
      <c r="A31" s="8">
        <v>9</v>
      </c>
      <c r="B31" s="10" t="s">
        <v>30</v>
      </c>
      <c r="C31" s="19" t="s">
        <v>282</v>
      </c>
      <c r="D31" s="20" t="s">
        <v>463</v>
      </c>
      <c r="E31" s="75" t="s">
        <v>131</v>
      </c>
      <c r="F31" s="18">
        <f t="shared" si="0"/>
        <v>25.44</v>
      </c>
      <c r="G31" s="2">
        <v>81.39</v>
      </c>
      <c r="H31" s="2">
        <f t="shared" si="1"/>
        <v>48.833999999999996</v>
      </c>
      <c r="I31" s="7">
        <f t="shared" si="2"/>
        <v>74.274</v>
      </c>
      <c r="J31" s="2">
        <f t="shared" si="3"/>
        <v>21</v>
      </c>
      <c r="K31" s="3"/>
    </row>
    <row r="32" spans="1:11" s="6" customFormat="1" ht="17.25" customHeight="1">
      <c r="A32" s="8">
        <v>20</v>
      </c>
      <c r="B32" s="10" t="s">
        <v>37</v>
      </c>
      <c r="C32" s="19" t="s">
        <v>293</v>
      </c>
      <c r="D32" s="20" t="s">
        <v>463</v>
      </c>
      <c r="E32" s="75" t="s">
        <v>142</v>
      </c>
      <c r="F32" s="18">
        <f t="shared" si="0"/>
        <v>24.32</v>
      </c>
      <c r="G32" s="1">
        <v>82.62</v>
      </c>
      <c r="H32" s="2">
        <f t="shared" si="1"/>
        <v>49.572</v>
      </c>
      <c r="I32" s="7">
        <f t="shared" si="2"/>
        <v>73.892</v>
      </c>
      <c r="J32" s="2">
        <f t="shared" si="3"/>
        <v>22</v>
      </c>
      <c r="K32" s="3"/>
    </row>
    <row r="33" spans="1:11" s="6" customFormat="1" ht="17.25" customHeight="1">
      <c r="A33" s="8">
        <v>17</v>
      </c>
      <c r="B33" s="10" t="s">
        <v>5</v>
      </c>
      <c r="C33" s="19" t="s">
        <v>290</v>
      </c>
      <c r="D33" s="20" t="s">
        <v>463</v>
      </c>
      <c r="E33" s="75" t="s">
        <v>139</v>
      </c>
      <c r="F33" s="18">
        <f t="shared" si="0"/>
        <v>24.52</v>
      </c>
      <c r="G33" s="1">
        <v>82.18</v>
      </c>
      <c r="H33" s="2">
        <f t="shared" si="1"/>
        <v>49.308</v>
      </c>
      <c r="I33" s="7">
        <f t="shared" si="2"/>
        <v>73.828</v>
      </c>
      <c r="J33" s="2">
        <f t="shared" si="3"/>
        <v>23</v>
      </c>
      <c r="K33" s="3"/>
    </row>
    <row r="34" spans="1:11" s="6" customFormat="1" ht="17.25" customHeight="1">
      <c r="A34" s="8">
        <v>26</v>
      </c>
      <c r="B34" s="10" t="s">
        <v>465</v>
      </c>
      <c r="C34" s="19" t="s">
        <v>299</v>
      </c>
      <c r="D34" s="20" t="s">
        <v>463</v>
      </c>
      <c r="E34" s="75" t="s">
        <v>148</v>
      </c>
      <c r="F34" s="18">
        <f t="shared" si="0"/>
        <v>23.62</v>
      </c>
      <c r="G34" s="1">
        <v>83.36</v>
      </c>
      <c r="H34" s="2">
        <f t="shared" si="1"/>
        <v>50.016</v>
      </c>
      <c r="I34" s="7">
        <f t="shared" si="2"/>
        <v>73.636</v>
      </c>
      <c r="J34" s="2">
        <f t="shared" si="3"/>
        <v>24</v>
      </c>
      <c r="K34" s="3"/>
    </row>
    <row r="35" spans="1:11" s="6" customFormat="1" ht="17.25" customHeight="1">
      <c r="A35" s="8">
        <v>14</v>
      </c>
      <c r="B35" s="10" t="s">
        <v>34</v>
      </c>
      <c r="C35" s="19" t="s">
        <v>287</v>
      </c>
      <c r="D35" s="20" t="s">
        <v>463</v>
      </c>
      <c r="E35" s="75" t="s">
        <v>136</v>
      </c>
      <c r="F35" s="18">
        <f t="shared" si="0"/>
        <v>24.78</v>
      </c>
      <c r="G35" s="2">
        <v>80.52</v>
      </c>
      <c r="H35" s="2">
        <f t="shared" si="1"/>
        <v>48.312</v>
      </c>
      <c r="I35" s="7">
        <f t="shared" si="2"/>
        <v>73.092</v>
      </c>
      <c r="J35" s="2">
        <f t="shared" si="3"/>
        <v>25</v>
      </c>
      <c r="K35" s="3"/>
    </row>
    <row r="36" spans="1:11" s="6" customFormat="1" ht="17.25" customHeight="1">
      <c r="A36" s="8">
        <v>13</v>
      </c>
      <c r="B36" s="10" t="s">
        <v>33</v>
      </c>
      <c r="C36" s="19" t="s">
        <v>286</v>
      </c>
      <c r="D36" s="20" t="s">
        <v>463</v>
      </c>
      <c r="E36" s="75" t="s">
        <v>135</v>
      </c>
      <c r="F36" s="18">
        <f t="shared" si="0"/>
        <v>24.900000000000002</v>
      </c>
      <c r="G36" s="2">
        <v>79.64</v>
      </c>
      <c r="H36" s="2">
        <f t="shared" si="1"/>
        <v>47.784</v>
      </c>
      <c r="I36" s="7">
        <f t="shared" si="2"/>
        <v>72.684</v>
      </c>
      <c r="J36" s="2">
        <f t="shared" si="3"/>
        <v>26</v>
      </c>
      <c r="K36" s="3"/>
    </row>
    <row r="37" spans="1:11" s="6" customFormat="1" ht="17.25" customHeight="1">
      <c r="A37" s="8">
        <v>12</v>
      </c>
      <c r="B37" s="10" t="s">
        <v>32</v>
      </c>
      <c r="C37" s="19" t="s">
        <v>285</v>
      </c>
      <c r="D37" s="20" t="s">
        <v>463</v>
      </c>
      <c r="E37" s="75" t="s">
        <v>134</v>
      </c>
      <c r="F37" s="18">
        <f t="shared" si="0"/>
        <v>25.040000000000003</v>
      </c>
      <c r="G37" s="115" t="s">
        <v>443</v>
      </c>
      <c r="H37" s="115"/>
      <c r="I37" s="7">
        <f t="shared" si="2"/>
        <v>25.040000000000003</v>
      </c>
      <c r="J37" s="2">
        <f t="shared" si="3"/>
        <v>27</v>
      </c>
      <c r="K37" s="3"/>
    </row>
    <row r="38" s="6" customFormat="1" ht="13.5"/>
    <row r="39" s="6" customFormat="1" ht="13.5"/>
    <row r="40" s="6" customFormat="1" ht="13.5"/>
    <row r="41" s="6" customFormat="1" ht="13.5"/>
    <row r="42" s="6" customFormat="1" ht="13.5"/>
    <row r="43" s="6" customFormat="1" ht="13.5"/>
    <row r="44" s="6" customFormat="1" ht="13.5"/>
    <row r="45" s="6" customFormat="1" ht="13.5"/>
    <row r="46" s="6" customFormat="1" ht="13.5"/>
    <row r="47" s="6" customFormat="1" ht="13.5"/>
    <row r="48" s="6" customFormat="1" ht="13.5"/>
    <row r="49" s="6" customFormat="1" ht="13.5"/>
    <row r="50" s="6" customFormat="1" ht="13.5"/>
    <row r="51" s="6" customFormat="1" ht="13.5"/>
    <row r="52" s="6" customFormat="1" ht="13.5"/>
    <row r="53" s="6" customFormat="1" ht="13.5"/>
    <row r="54" s="6" customFormat="1" ht="13.5"/>
    <row r="55" s="6" customFormat="1" ht="13.5"/>
    <row r="56" s="6" customFormat="1" ht="13.5"/>
    <row r="57" s="6" customFormat="1" ht="13.5"/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</sheetData>
  <mergeCells count="12">
    <mergeCell ref="K3:K4"/>
    <mergeCell ref="C3:C4"/>
    <mergeCell ref="G10:H10"/>
    <mergeCell ref="G37:H37"/>
    <mergeCell ref="A1:K1"/>
    <mergeCell ref="A3:A4"/>
    <mergeCell ref="B3:B4"/>
    <mergeCell ref="D3:D4"/>
    <mergeCell ref="E3:F3"/>
    <mergeCell ref="G3:H3"/>
    <mergeCell ref="I3:I4"/>
    <mergeCell ref="J3:J4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3">
      <selection activeCell="A34" sqref="A34:IV34"/>
    </sheetView>
  </sheetViews>
  <sheetFormatPr defaultColWidth="9.00390625" defaultRowHeight="14.25"/>
  <cols>
    <col min="1" max="1" width="3.50390625" style="0" customWidth="1"/>
    <col min="2" max="2" width="5.875" style="0" customWidth="1"/>
    <col min="3" max="3" width="11.50390625" style="0" customWidth="1"/>
    <col min="4" max="4" width="15.375" style="0" customWidth="1"/>
    <col min="5" max="5" width="8.625" style="0" customWidth="1"/>
    <col min="6" max="6" width="7.375" style="0" customWidth="1"/>
    <col min="7" max="7" width="8.875" style="0" customWidth="1"/>
    <col min="9" max="9" width="7.875" style="0" customWidth="1"/>
    <col min="10" max="10" width="4.75390625" style="0" customWidth="1"/>
    <col min="11" max="11" width="4.25390625" style="0" customWidth="1"/>
  </cols>
  <sheetData>
    <row r="1" spans="1:11" ht="52.5" customHeight="1">
      <c r="A1" s="116" t="s">
        <v>467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ht="12.75" customHeight="1"/>
    <row r="3" spans="1:11" s="4" customFormat="1" ht="22.5" customHeight="1">
      <c r="A3" s="117" t="s">
        <v>0</v>
      </c>
      <c r="B3" s="117" t="s">
        <v>1</v>
      </c>
      <c r="C3" s="121" t="s">
        <v>452</v>
      </c>
      <c r="D3" s="117" t="s">
        <v>2</v>
      </c>
      <c r="E3" s="118" t="s">
        <v>453</v>
      </c>
      <c r="F3" s="118"/>
      <c r="G3" s="119" t="s">
        <v>454</v>
      </c>
      <c r="H3" s="120"/>
      <c r="I3" s="118" t="s">
        <v>455</v>
      </c>
      <c r="J3" s="118" t="s">
        <v>456</v>
      </c>
      <c r="K3" s="118" t="s">
        <v>457</v>
      </c>
    </row>
    <row r="4" spans="1:11" s="6" customFormat="1" ht="20.25" customHeight="1">
      <c r="A4" s="117"/>
      <c r="B4" s="117"/>
      <c r="C4" s="122"/>
      <c r="D4" s="117"/>
      <c r="E4" s="5" t="s">
        <v>458</v>
      </c>
      <c r="F4" s="3" t="s">
        <v>459</v>
      </c>
      <c r="G4" s="5" t="s">
        <v>460</v>
      </c>
      <c r="H4" s="5" t="s">
        <v>459</v>
      </c>
      <c r="I4" s="118"/>
      <c r="J4" s="118"/>
      <c r="K4" s="118"/>
    </row>
    <row r="5" spans="1:11" s="6" customFormat="1" ht="17.25" customHeight="1">
      <c r="A5" s="9">
        <v>4</v>
      </c>
      <c r="B5" s="10" t="s">
        <v>44</v>
      </c>
      <c r="C5" s="19" t="s">
        <v>304</v>
      </c>
      <c r="D5" s="20" t="s">
        <v>468</v>
      </c>
      <c r="E5" s="75" t="s">
        <v>153</v>
      </c>
      <c r="F5" s="18">
        <f aca="true" t="shared" si="0" ref="F5:F38">E5*0.4</f>
        <v>27.64</v>
      </c>
      <c r="G5" s="2">
        <v>87.42</v>
      </c>
      <c r="H5" s="2">
        <f aca="true" t="shared" si="1" ref="H5:H27">G5*0.6</f>
        <v>52.452</v>
      </c>
      <c r="I5" s="7">
        <f aca="true" t="shared" si="2" ref="I5:I38">SUM(F5,H5)</f>
        <v>80.092</v>
      </c>
      <c r="J5" s="2">
        <f aca="true" t="shared" si="3" ref="J5:J10">RANK(I5,$I$5:$I$10,0)</f>
        <v>1</v>
      </c>
      <c r="K5" s="3"/>
    </row>
    <row r="6" spans="1:11" s="6" customFormat="1" ht="17.25" customHeight="1">
      <c r="A6" s="9">
        <v>1</v>
      </c>
      <c r="B6" s="10" t="s">
        <v>41</v>
      </c>
      <c r="C6" s="19" t="s">
        <v>301</v>
      </c>
      <c r="D6" s="20" t="s">
        <v>468</v>
      </c>
      <c r="E6" s="75" t="s">
        <v>150</v>
      </c>
      <c r="F6" s="18">
        <f t="shared" si="0"/>
        <v>28.24</v>
      </c>
      <c r="G6" s="2">
        <v>85.78</v>
      </c>
      <c r="H6" s="2">
        <f t="shared" si="1"/>
        <v>51.467999999999996</v>
      </c>
      <c r="I6" s="7">
        <f t="shared" si="2"/>
        <v>79.708</v>
      </c>
      <c r="J6" s="2">
        <f t="shared" si="3"/>
        <v>2</v>
      </c>
      <c r="K6" s="3"/>
    </row>
    <row r="7" spans="1:11" s="6" customFormat="1" ht="17.25" customHeight="1">
      <c r="A7" s="9">
        <v>2</v>
      </c>
      <c r="B7" s="10" t="s">
        <v>42</v>
      </c>
      <c r="C7" s="19" t="s">
        <v>302</v>
      </c>
      <c r="D7" s="20" t="s">
        <v>468</v>
      </c>
      <c r="E7" s="75" t="s">
        <v>151</v>
      </c>
      <c r="F7" s="18">
        <f t="shared" si="0"/>
        <v>27.82</v>
      </c>
      <c r="G7" s="2">
        <v>84.64</v>
      </c>
      <c r="H7" s="2">
        <f t="shared" si="1"/>
        <v>50.784</v>
      </c>
      <c r="I7" s="7">
        <f t="shared" si="2"/>
        <v>78.604</v>
      </c>
      <c r="J7" s="2">
        <f t="shared" si="3"/>
        <v>3</v>
      </c>
      <c r="K7" s="3"/>
    </row>
    <row r="8" spans="1:11" s="6" customFormat="1" ht="17.25" customHeight="1">
      <c r="A8" s="9">
        <v>5</v>
      </c>
      <c r="B8" s="10" t="s">
        <v>45</v>
      </c>
      <c r="C8" s="19" t="s">
        <v>305</v>
      </c>
      <c r="D8" s="20" t="s">
        <v>468</v>
      </c>
      <c r="E8" s="75" t="s">
        <v>154</v>
      </c>
      <c r="F8" s="18">
        <f t="shared" si="0"/>
        <v>27.02</v>
      </c>
      <c r="G8" s="2">
        <v>85.44</v>
      </c>
      <c r="H8" s="2">
        <f t="shared" si="1"/>
        <v>51.263999999999996</v>
      </c>
      <c r="I8" s="7">
        <f t="shared" si="2"/>
        <v>78.28399999999999</v>
      </c>
      <c r="J8" s="2">
        <f t="shared" si="3"/>
        <v>4</v>
      </c>
      <c r="K8" s="3"/>
    </row>
    <row r="9" spans="1:11" s="6" customFormat="1" ht="17.25" customHeight="1">
      <c r="A9" s="9">
        <v>6</v>
      </c>
      <c r="B9" s="10" t="s">
        <v>46</v>
      </c>
      <c r="C9" s="19" t="s">
        <v>306</v>
      </c>
      <c r="D9" s="20" t="s">
        <v>468</v>
      </c>
      <c r="E9" s="75" t="s">
        <v>155</v>
      </c>
      <c r="F9" s="18">
        <f t="shared" si="0"/>
        <v>26.82</v>
      </c>
      <c r="G9" s="2">
        <v>84.74</v>
      </c>
      <c r="H9" s="2">
        <f t="shared" si="1"/>
        <v>50.843999999999994</v>
      </c>
      <c r="I9" s="7">
        <f t="shared" si="2"/>
        <v>77.66399999999999</v>
      </c>
      <c r="J9" s="2">
        <f t="shared" si="3"/>
        <v>5</v>
      </c>
      <c r="K9" s="3"/>
    </row>
    <row r="10" spans="1:11" s="6" customFormat="1" ht="17.25" customHeight="1" thickBot="1">
      <c r="A10" s="95">
        <v>3</v>
      </c>
      <c r="B10" s="47" t="s">
        <v>43</v>
      </c>
      <c r="C10" s="32" t="s">
        <v>303</v>
      </c>
      <c r="D10" s="91" t="s">
        <v>468</v>
      </c>
      <c r="E10" s="78" t="s">
        <v>152</v>
      </c>
      <c r="F10" s="50">
        <f t="shared" si="0"/>
        <v>27.72</v>
      </c>
      <c r="G10" s="51">
        <v>78.18</v>
      </c>
      <c r="H10" s="51">
        <f t="shared" si="1"/>
        <v>46.908</v>
      </c>
      <c r="I10" s="52">
        <f t="shared" si="2"/>
        <v>74.628</v>
      </c>
      <c r="J10" s="51">
        <f t="shared" si="3"/>
        <v>6</v>
      </c>
      <c r="K10" s="53"/>
    </row>
    <row r="11" spans="1:11" s="6" customFormat="1" ht="17.25" customHeight="1" thickTop="1">
      <c r="A11" s="98">
        <v>2</v>
      </c>
      <c r="B11" s="38" t="s">
        <v>47</v>
      </c>
      <c r="C11" s="39" t="s">
        <v>308</v>
      </c>
      <c r="D11" s="94" t="s">
        <v>469</v>
      </c>
      <c r="E11" s="81" t="s">
        <v>157</v>
      </c>
      <c r="F11" s="62">
        <f t="shared" si="0"/>
        <v>26.900000000000002</v>
      </c>
      <c r="G11" s="64">
        <v>85.66</v>
      </c>
      <c r="H11" s="64">
        <f t="shared" si="1"/>
        <v>51.395999999999994</v>
      </c>
      <c r="I11" s="65">
        <f t="shared" si="2"/>
        <v>78.29599999999999</v>
      </c>
      <c r="J11" s="64">
        <f>RANK(I11,$I$11:$I$27,0)</f>
        <v>1</v>
      </c>
      <c r="K11" s="66"/>
    </row>
    <row r="12" spans="1:11" s="6" customFormat="1" ht="17.25" customHeight="1">
      <c r="A12" s="9">
        <v>3</v>
      </c>
      <c r="B12" s="10" t="s">
        <v>3</v>
      </c>
      <c r="C12" s="19" t="s">
        <v>309</v>
      </c>
      <c r="D12" s="20" t="s">
        <v>469</v>
      </c>
      <c r="E12" s="75" t="s">
        <v>158</v>
      </c>
      <c r="F12" s="18">
        <f t="shared" si="0"/>
        <v>26.3</v>
      </c>
      <c r="G12" s="2">
        <v>86.14</v>
      </c>
      <c r="H12" s="2">
        <f t="shared" si="1"/>
        <v>51.684</v>
      </c>
      <c r="I12" s="7">
        <f t="shared" si="2"/>
        <v>77.984</v>
      </c>
      <c r="J12" s="2">
        <f aca="true" t="shared" si="4" ref="J12:J27">RANK(I12,$I$11:$I$27,0)</f>
        <v>2</v>
      </c>
      <c r="K12" s="3"/>
    </row>
    <row r="13" spans="1:11" s="6" customFormat="1" ht="17.25" customHeight="1">
      <c r="A13" s="9">
        <v>7</v>
      </c>
      <c r="B13" s="10" t="s">
        <v>8</v>
      </c>
      <c r="C13" s="19" t="s">
        <v>313</v>
      </c>
      <c r="D13" s="20" t="s">
        <v>469</v>
      </c>
      <c r="E13" s="75" t="s">
        <v>162</v>
      </c>
      <c r="F13" s="18">
        <f t="shared" si="0"/>
        <v>25.02</v>
      </c>
      <c r="G13" s="2">
        <v>87.16</v>
      </c>
      <c r="H13" s="2">
        <f t="shared" si="1"/>
        <v>52.296</v>
      </c>
      <c r="I13" s="7">
        <f t="shared" si="2"/>
        <v>77.316</v>
      </c>
      <c r="J13" s="2">
        <f t="shared" si="4"/>
        <v>3</v>
      </c>
      <c r="K13" s="3"/>
    </row>
    <row r="14" spans="1:11" s="6" customFormat="1" ht="17.25" customHeight="1">
      <c r="A14" s="9">
        <v>11</v>
      </c>
      <c r="B14" s="10" t="s">
        <v>53</v>
      </c>
      <c r="C14" s="19" t="s">
        <v>317</v>
      </c>
      <c r="D14" s="20" t="s">
        <v>469</v>
      </c>
      <c r="E14" s="75" t="s">
        <v>140</v>
      </c>
      <c r="F14" s="18">
        <f t="shared" si="0"/>
        <v>24.480000000000004</v>
      </c>
      <c r="G14" s="2">
        <v>88</v>
      </c>
      <c r="H14" s="2">
        <f t="shared" si="1"/>
        <v>52.8</v>
      </c>
      <c r="I14" s="7">
        <f t="shared" si="2"/>
        <v>77.28</v>
      </c>
      <c r="J14" s="2">
        <f t="shared" si="4"/>
        <v>4</v>
      </c>
      <c r="K14" s="3"/>
    </row>
    <row r="15" spans="1:11" s="6" customFormat="1" ht="17.25" customHeight="1">
      <c r="A15" s="9">
        <v>10</v>
      </c>
      <c r="B15" s="10" t="s">
        <v>52</v>
      </c>
      <c r="C15" s="19" t="s">
        <v>316</v>
      </c>
      <c r="D15" s="20" t="s">
        <v>469</v>
      </c>
      <c r="E15" s="75" t="s">
        <v>163</v>
      </c>
      <c r="F15" s="18">
        <f t="shared" si="0"/>
        <v>24.560000000000002</v>
      </c>
      <c r="G15" s="2">
        <v>87.8</v>
      </c>
      <c r="H15" s="2">
        <f t="shared" si="1"/>
        <v>52.68</v>
      </c>
      <c r="I15" s="7">
        <f t="shared" si="2"/>
        <v>77.24000000000001</v>
      </c>
      <c r="J15" s="2">
        <f t="shared" si="4"/>
        <v>5</v>
      </c>
      <c r="K15" s="3"/>
    </row>
    <row r="16" spans="1:11" s="6" customFormat="1" ht="17.25" customHeight="1">
      <c r="A16" s="9">
        <v>11</v>
      </c>
      <c r="B16" s="10" t="s">
        <v>54</v>
      </c>
      <c r="C16" s="19" t="s">
        <v>318</v>
      </c>
      <c r="D16" s="20" t="s">
        <v>469</v>
      </c>
      <c r="E16" s="75" t="s">
        <v>140</v>
      </c>
      <c r="F16" s="18">
        <f t="shared" si="0"/>
        <v>24.480000000000004</v>
      </c>
      <c r="G16" s="2">
        <v>87.24</v>
      </c>
      <c r="H16" s="2">
        <f t="shared" si="1"/>
        <v>52.343999999999994</v>
      </c>
      <c r="I16" s="7">
        <f t="shared" si="2"/>
        <v>76.824</v>
      </c>
      <c r="J16" s="2">
        <f t="shared" si="4"/>
        <v>6</v>
      </c>
      <c r="K16" s="3"/>
    </row>
    <row r="17" spans="1:11" s="6" customFormat="1" ht="17.25" customHeight="1">
      <c r="A17" s="9">
        <v>6</v>
      </c>
      <c r="B17" s="10" t="s">
        <v>50</v>
      </c>
      <c r="C17" s="19" t="s">
        <v>312</v>
      </c>
      <c r="D17" s="20" t="s">
        <v>469</v>
      </c>
      <c r="E17" s="75" t="s">
        <v>161</v>
      </c>
      <c r="F17" s="18">
        <f t="shared" si="0"/>
        <v>25.14</v>
      </c>
      <c r="G17" s="2">
        <v>85.4</v>
      </c>
      <c r="H17" s="2">
        <f t="shared" si="1"/>
        <v>51.24</v>
      </c>
      <c r="I17" s="7">
        <f t="shared" si="2"/>
        <v>76.38</v>
      </c>
      <c r="J17" s="2">
        <f t="shared" si="4"/>
        <v>7</v>
      </c>
      <c r="K17" s="3"/>
    </row>
    <row r="18" spans="1:11" s="6" customFormat="1" ht="17.25" customHeight="1">
      <c r="A18" s="9">
        <v>9</v>
      </c>
      <c r="B18" s="10" t="s">
        <v>4</v>
      </c>
      <c r="C18" s="19" t="s">
        <v>315</v>
      </c>
      <c r="D18" s="20" t="s">
        <v>469</v>
      </c>
      <c r="E18" s="75" t="s">
        <v>135</v>
      </c>
      <c r="F18" s="18">
        <f t="shared" si="0"/>
        <v>24.900000000000002</v>
      </c>
      <c r="G18" s="2">
        <v>85.78</v>
      </c>
      <c r="H18" s="2">
        <f t="shared" si="1"/>
        <v>51.467999999999996</v>
      </c>
      <c r="I18" s="7">
        <f t="shared" si="2"/>
        <v>76.368</v>
      </c>
      <c r="J18" s="2">
        <f t="shared" si="4"/>
        <v>8</v>
      </c>
      <c r="K18" s="3"/>
    </row>
    <row r="19" spans="1:11" s="6" customFormat="1" ht="17.25" customHeight="1">
      <c r="A19" s="9">
        <v>14</v>
      </c>
      <c r="B19" s="10" t="s">
        <v>56</v>
      </c>
      <c r="C19" s="19" t="s">
        <v>320</v>
      </c>
      <c r="D19" s="20" t="s">
        <v>469</v>
      </c>
      <c r="E19" s="75" t="s">
        <v>165</v>
      </c>
      <c r="F19" s="18">
        <f t="shared" si="0"/>
        <v>24.02</v>
      </c>
      <c r="G19" s="2">
        <v>86.84</v>
      </c>
      <c r="H19" s="2">
        <f t="shared" si="1"/>
        <v>52.104</v>
      </c>
      <c r="I19" s="7">
        <f t="shared" si="2"/>
        <v>76.124</v>
      </c>
      <c r="J19" s="2">
        <f t="shared" si="4"/>
        <v>9</v>
      </c>
      <c r="K19" s="3"/>
    </row>
    <row r="20" spans="1:11" s="6" customFormat="1" ht="17.25" customHeight="1">
      <c r="A20" s="9">
        <v>4</v>
      </c>
      <c r="B20" s="10" t="s">
        <v>48</v>
      </c>
      <c r="C20" s="19" t="s">
        <v>310</v>
      </c>
      <c r="D20" s="20" t="s">
        <v>469</v>
      </c>
      <c r="E20" s="75" t="s">
        <v>159</v>
      </c>
      <c r="F20" s="18">
        <f t="shared" si="0"/>
        <v>25.36</v>
      </c>
      <c r="G20" s="2">
        <v>84.42</v>
      </c>
      <c r="H20" s="2">
        <f t="shared" si="1"/>
        <v>50.652</v>
      </c>
      <c r="I20" s="7">
        <f t="shared" si="2"/>
        <v>76.012</v>
      </c>
      <c r="J20" s="2">
        <f t="shared" si="4"/>
        <v>10</v>
      </c>
      <c r="K20" s="3"/>
    </row>
    <row r="21" spans="1:11" s="6" customFormat="1" ht="17.25" customHeight="1">
      <c r="A21" s="9">
        <v>13</v>
      </c>
      <c r="B21" s="10" t="s">
        <v>55</v>
      </c>
      <c r="C21" s="19" t="s">
        <v>319</v>
      </c>
      <c r="D21" s="20" t="s">
        <v>469</v>
      </c>
      <c r="E21" s="75" t="s">
        <v>164</v>
      </c>
      <c r="F21" s="18">
        <f t="shared" si="0"/>
        <v>24.060000000000002</v>
      </c>
      <c r="G21" s="2">
        <v>85</v>
      </c>
      <c r="H21" s="2">
        <f t="shared" si="1"/>
        <v>51</v>
      </c>
      <c r="I21" s="7">
        <f t="shared" si="2"/>
        <v>75.06</v>
      </c>
      <c r="J21" s="2">
        <f t="shared" si="4"/>
        <v>11</v>
      </c>
      <c r="K21" s="3"/>
    </row>
    <row r="22" spans="1:11" s="6" customFormat="1" ht="17.25" customHeight="1">
      <c r="A22" s="9">
        <v>15</v>
      </c>
      <c r="B22" s="10" t="s">
        <v>57</v>
      </c>
      <c r="C22" s="19" t="s">
        <v>321</v>
      </c>
      <c r="D22" s="20" t="s">
        <v>469</v>
      </c>
      <c r="E22" s="75" t="s">
        <v>144</v>
      </c>
      <c r="F22" s="18">
        <f t="shared" si="0"/>
        <v>24</v>
      </c>
      <c r="G22" s="2">
        <v>84.98</v>
      </c>
      <c r="H22" s="2">
        <f t="shared" si="1"/>
        <v>50.988</v>
      </c>
      <c r="I22" s="7">
        <f t="shared" si="2"/>
        <v>74.988</v>
      </c>
      <c r="J22" s="2">
        <f t="shared" si="4"/>
        <v>12</v>
      </c>
      <c r="K22" s="3"/>
    </row>
    <row r="23" spans="1:11" s="6" customFormat="1" ht="17.25" customHeight="1">
      <c r="A23" s="9">
        <v>7</v>
      </c>
      <c r="B23" s="10" t="s">
        <v>51</v>
      </c>
      <c r="C23" s="19" t="s">
        <v>314</v>
      </c>
      <c r="D23" s="20" t="s">
        <v>469</v>
      </c>
      <c r="E23" s="75" t="s">
        <v>162</v>
      </c>
      <c r="F23" s="18">
        <f t="shared" si="0"/>
        <v>25.02</v>
      </c>
      <c r="G23" s="2">
        <v>82.88</v>
      </c>
      <c r="H23" s="2">
        <f t="shared" si="1"/>
        <v>49.727999999999994</v>
      </c>
      <c r="I23" s="7">
        <f t="shared" si="2"/>
        <v>74.74799999999999</v>
      </c>
      <c r="J23" s="2">
        <f t="shared" si="4"/>
        <v>13</v>
      </c>
      <c r="K23" s="3"/>
    </row>
    <row r="24" spans="1:11" s="6" customFormat="1" ht="17.25" customHeight="1">
      <c r="A24" s="9">
        <v>18</v>
      </c>
      <c r="B24" s="10" t="s">
        <v>60</v>
      </c>
      <c r="C24" s="19" t="s">
        <v>324</v>
      </c>
      <c r="D24" s="20" t="s">
        <v>469</v>
      </c>
      <c r="E24" s="75" t="s">
        <v>168</v>
      </c>
      <c r="F24" s="18">
        <f t="shared" si="0"/>
        <v>23.040000000000003</v>
      </c>
      <c r="G24" s="1">
        <v>85.6</v>
      </c>
      <c r="H24" s="2">
        <f t="shared" si="1"/>
        <v>51.35999999999999</v>
      </c>
      <c r="I24" s="7">
        <f t="shared" si="2"/>
        <v>74.39999999999999</v>
      </c>
      <c r="J24" s="2">
        <f t="shared" si="4"/>
        <v>14</v>
      </c>
      <c r="K24" s="3"/>
    </row>
    <row r="25" spans="1:11" s="6" customFormat="1" ht="17.25" customHeight="1">
      <c r="A25" s="9">
        <v>5</v>
      </c>
      <c r="B25" s="10" t="s">
        <v>49</v>
      </c>
      <c r="C25" s="19" t="s">
        <v>311</v>
      </c>
      <c r="D25" s="20" t="s">
        <v>469</v>
      </c>
      <c r="E25" s="75" t="s">
        <v>160</v>
      </c>
      <c r="F25" s="18">
        <f t="shared" si="0"/>
        <v>25.200000000000003</v>
      </c>
      <c r="G25" s="2">
        <v>81.58</v>
      </c>
      <c r="H25" s="2">
        <f t="shared" si="1"/>
        <v>48.948</v>
      </c>
      <c r="I25" s="7">
        <f t="shared" si="2"/>
        <v>74.148</v>
      </c>
      <c r="J25" s="2">
        <f t="shared" si="4"/>
        <v>15</v>
      </c>
      <c r="K25" s="3"/>
    </row>
    <row r="26" spans="1:11" s="6" customFormat="1" ht="17.25" customHeight="1">
      <c r="A26" s="9">
        <v>16</v>
      </c>
      <c r="B26" s="10" t="s">
        <v>58</v>
      </c>
      <c r="C26" s="19" t="s">
        <v>322</v>
      </c>
      <c r="D26" s="20" t="s">
        <v>469</v>
      </c>
      <c r="E26" s="75" t="s">
        <v>166</v>
      </c>
      <c r="F26" s="18">
        <f t="shared" si="0"/>
        <v>23.400000000000002</v>
      </c>
      <c r="G26" s="2">
        <v>84.24</v>
      </c>
      <c r="H26" s="2">
        <f t="shared" si="1"/>
        <v>50.544</v>
      </c>
      <c r="I26" s="7">
        <f t="shared" si="2"/>
        <v>73.944</v>
      </c>
      <c r="J26" s="2">
        <f t="shared" si="4"/>
        <v>16</v>
      </c>
      <c r="K26" s="3"/>
    </row>
    <row r="27" spans="1:11" s="6" customFormat="1" ht="17.25" customHeight="1">
      <c r="A27" s="9">
        <v>17</v>
      </c>
      <c r="B27" s="10" t="s">
        <v>59</v>
      </c>
      <c r="C27" s="19" t="s">
        <v>323</v>
      </c>
      <c r="D27" s="20" t="s">
        <v>469</v>
      </c>
      <c r="E27" s="75" t="s">
        <v>167</v>
      </c>
      <c r="F27" s="18">
        <f t="shared" si="0"/>
        <v>23.28</v>
      </c>
      <c r="G27" s="2">
        <v>82.26</v>
      </c>
      <c r="H27" s="2">
        <f t="shared" si="1"/>
        <v>49.356</v>
      </c>
      <c r="I27" s="7">
        <f t="shared" si="2"/>
        <v>72.636</v>
      </c>
      <c r="J27" s="2">
        <f t="shared" si="4"/>
        <v>17</v>
      </c>
      <c r="K27" s="3"/>
    </row>
    <row r="28" spans="1:11" s="6" customFormat="1" ht="17.25" customHeight="1" thickBot="1">
      <c r="A28" s="99">
        <v>1</v>
      </c>
      <c r="B28" s="43" t="s">
        <v>14</v>
      </c>
      <c r="C28" s="44" t="s">
        <v>307</v>
      </c>
      <c r="D28" s="100" t="s">
        <v>469</v>
      </c>
      <c r="E28" s="84" t="s">
        <v>156</v>
      </c>
      <c r="F28" s="68">
        <f t="shared" si="0"/>
        <v>27.5</v>
      </c>
      <c r="G28" s="123" t="s">
        <v>443</v>
      </c>
      <c r="H28" s="92"/>
      <c r="I28" s="71">
        <f t="shared" si="2"/>
        <v>27.5</v>
      </c>
      <c r="J28" s="70">
        <v>18</v>
      </c>
      <c r="K28" s="72"/>
    </row>
    <row r="29" spans="1:11" s="6" customFormat="1" ht="17.25" customHeight="1" thickTop="1">
      <c r="A29" s="96">
        <v>3</v>
      </c>
      <c r="B29" s="11" t="s">
        <v>62</v>
      </c>
      <c r="C29" s="34" t="s">
        <v>327</v>
      </c>
      <c r="D29" s="97" t="s">
        <v>470</v>
      </c>
      <c r="E29" s="87" t="s">
        <v>171</v>
      </c>
      <c r="F29" s="55">
        <f t="shared" si="0"/>
        <v>22.36</v>
      </c>
      <c r="G29" s="56">
        <v>87.86</v>
      </c>
      <c r="H29" s="57">
        <f>G29*0.6</f>
        <v>52.716</v>
      </c>
      <c r="I29" s="58">
        <f t="shared" si="2"/>
        <v>75.076</v>
      </c>
      <c r="J29" s="57">
        <f>RANK(I29,$I$29:$I$31,0)</f>
        <v>1</v>
      </c>
      <c r="K29" s="59"/>
    </row>
    <row r="30" spans="1:11" s="6" customFormat="1" ht="17.25" customHeight="1">
      <c r="A30" s="9">
        <v>1</v>
      </c>
      <c r="B30" s="10" t="s">
        <v>15</v>
      </c>
      <c r="C30" s="19" t="s">
        <v>325</v>
      </c>
      <c r="D30" s="20" t="s">
        <v>470</v>
      </c>
      <c r="E30" s="75" t="s">
        <v>169</v>
      </c>
      <c r="F30" s="18">
        <f t="shared" si="0"/>
        <v>24.180000000000003</v>
      </c>
      <c r="G30" s="1">
        <v>84.2</v>
      </c>
      <c r="H30" s="2">
        <f>G30*0.6</f>
        <v>50.52</v>
      </c>
      <c r="I30" s="7">
        <f t="shared" si="2"/>
        <v>74.7</v>
      </c>
      <c r="J30" s="2">
        <f>RANK(I30,$I$29:$I$32,0)</f>
        <v>2</v>
      </c>
      <c r="K30" s="3"/>
    </row>
    <row r="31" spans="1:11" s="6" customFormat="1" ht="17.25" customHeight="1">
      <c r="A31" s="9">
        <v>2</v>
      </c>
      <c r="B31" s="10" t="s">
        <v>61</v>
      </c>
      <c r="C31" s="19" t="s">
        <v>326</v>
      </c>
      <c r="D31" s="20" t="s">
        <v>470</v>
      </c>
      <c r="E31" s="75" t="s">
        <v>170</v>
      </c>
      <c r="F31" s="18">
        <f t="shared" si="0"/>
        <v>23.060000000000002</v>
      </c>
      <c r="G31" s="1">
        <v>84.64</v>
      </c>
      <c r="H31" s="2">
        <f>G31*0.6</f>
        <v>50.784</v>
      </c>
      <c r="I31" s="7">
        <f t="shared" si="2"/>
        <v>73.844</v>
      </c>
      <c r="J31" s="2">
        <f>RANK(I31,$I$29:$I$32,0)</f>
        <v>3</v>
      </c>
      <c r="K31" s="3"/>
    </row>
    <row r="32" spans="1:11" s="6" customFormat="1" ht="17.25" customHeight="1" thickBot="1">
      <c r="A32" s="95">
        <v>4</v>
      </c>
      <c r="B32" s="47" t="s">
        <v>63</v>
      </c>
      <c r="C32" s="32" t="s">
        <v>328</v>
      </c>
      <c r="D32" s="91" t="s">
        <v>470</v>
      </c>
      <c r="E32" s="78" t="s">
        <v>172</v>
      </c>
      <c r="F32" s="50">
        <f t="shared" si="0"/>
        <v>19.32</v>
      </c>
      <c r="G32" s="113" t="s">
        <v>443</v>
      </c>
      <c r="H32" s="114"/>
      <c r="I32" s="52">
        <f t="shared" si="2"/>
        <v>19.32</v>
      </c>
      <c r="J32" s="51">
        <f>RANK(I32,$I$29:$I$32,0)</f>
        <v>4</v>
      </c>
      <c r="K32" s="53"/>
    </row>
    <row r="33" spans="1:11" s="6" customFormat="1" ht="17.25" customHeight="1" thickTop="1">
      <c r="A33" s="98">
        <v>1</v>
      </c>
      <c r="B33" s="38" t="s">
        <v>471</v>
      </c>
      <c r="C33" s="39" t="s">
        <v>329</v>
      </c>
      <c r="D33" s="94" t="s">
        <v>472</v>
      </c>
      <c r="E33" s="81" t="s">
        <v>173</v>
      </c>
      <c r="F33" s="62">
        <f t="shared" si="0"/>
        <v>25.060000000000002</v>
      </c>
      <c r="G33" s="63">
        <v>85.04</v>
      </c>
      <c r="H33" s="64">
        <f>G33*0.6</f>
        <v>51.024</v>
      </c>
      <c r="I33" s="65">
        <f t="shared" si="2"/>
        <v>76.084</v>
      </c>
      <c r="J33" s="64">
        <f>RANK(I33,$I$33:$I$34,0)</f>
        <v>1</v>
      </c>
      <c r="K33" s="66"/>
    </row>
    <row r="34" spans="1:11" s="6" customFormat="1" ht="17.25" customHeight="1">
      <c r="A34" s="9">
        <v>2</v>
      </c>
      <c r="B34" s="10" t="s">
        <v>64</v>
      </c>
      <c r="C34" s="19" t="s">
        <v>330</v>
      </c>
      <c r="D34" s="20" t="s">
        <v>472</v>
      </c>
      <c r="E34" s="75" t="s">
        <v>174</v>
      </c>
      <c r="F34" s="18">
        <f t="shared" si="0"/>
        <v>22.28</v>
      </c>
      <c r="G34" s="1">
        <v>84.38</v>
      </c>
      <c r="H34" s="2">
        <f>G34*0.6</f>
        <v>50.62799999999999</v>
      </c>
      <c r="I34" s="7">
        <f t="shared" si="2"/>
        <v>72.90799999999999</v>
      </c>
      <c r="J34" s="2">
        <f>RANK(I34,$I$33:$I$35,0)</f>
        <v>2</v>
      </c>
      <c r="K34" s="3"/>
    </row>
    <row r="35" spans="1:11" s="6" customFormat="1" ht="17.25" customHeight="1" thickBot="1">
      <c r="A35" s="99">
        <v>3</v>
      </c>
      <c r="B35" s="43" t="s">
        <v>65</v>
      </c>
      <c r="C35" s="44" t="s">
        <v>331</v>
      </c>
      <c r="D35" s="100" t="s">
        <v>472</v>
      </c>
      <c r="E35" s="84" t="s">
        <v>175</v>
      </c>
      <c r="F35" s="68">
        <f t="shared" si="0"/>
        <v>20.680000000000003</v>
      </c>
      <c r="G35" s="123" t="s">
        <v>443</v>
      </c>
      <c r="H35" s="92"/>
      <c r="I35" s="71">
        <f t="shared" si="2"/>
        <v>20.680000000000003</v>
      </c>
      <c r="J35" s="70">
        <f>RANK(I35,$I$33:$I$35,0)</f>
        <v>3</v>
      </c>
      <c r="K35" s="72"/>
    </row>
    <row r="36" spans="1:11" s="6" customFormat="1" ht="17.25" customHeight="1" thickTop="1">
      <c r="A36" s="96">
        <v>2</v>
      </c>
      <c r="B36" s="11" t="s">
        <v>16</v>
      </c>
      <c r="C36" s="34" t="s">
        <v>333</v>
      </c>
      <c r="D36" s="97" t="s">
        <v>473</v>
      </c>
      <c r="E36" s="87" t="s">
        <v>177</v>
      </c>
      <c r="F36" s="55">
        <f t="shared" si="0"/>
        <v>22.32</v>
      </c>
      <c r="G36" s="56">
        <v>88.84</v>
      </c>
      <c r="H36" s="57">
        <f>G36*0.6</f>
        <v>53.304</v>
      </c>
      <c r="I36" s="58">
        <f t="shared" si="2"/>
        <v>75.624</v>
      </c>
      <c r="J36" s="57">
        <f>RANK(I36,$I$36:$I$38,0)</f>
        <v>1</v>
      </c>
      <c r="K36" s="59"/>
    </row>
    <row r="37" spans="1:11" s="6" customFormat="1" ht="17.25" customHeight="1">
      <c r="A37" s="9">
        <v>1</v>
      </c>
      <c r="B37" s="10" t="s">
        <v>66</v>
      </c>
      <c r="C37" s="19" t="s">
        <v>332</v>
      </c>
      <c r="D37" s="20" t="s">
        <v>473</v>
      </c>
      <c r="E37" s="75" t="s">
        <v>176</v>
      </c>
      <c r="F37" s="18">
        <f t="shared" si="0"/>
        <v>22.44</v>
      </c>
      <c r="G37" s="1">
        <v>85.68</v>
      </c>
      <c r="H37" s="2">
        <f>G37*0.6</f>
        <v>51.408</v>
      </c>
      <c r="I37" s="7">
        <f t="shared" si="2"/>
        <v>73.848</v>
      </c>
      <c r="J37" s="2">
        <f>RANK(I37,$I$36:$I$38,0)</f>
        <v>2</v>
      </c>
      <c r="K37" s="3"/>
    </row>
    <row r="38" spans="1:11" s="6" customFormat="1" ht="17.25" customHeight="1">
      <c r="A38" s="9">
        <v>3</v>
      </c>
      <c r="B38" s="10" t="s">
        <v>67</v>
      </c>
      <c r="C38" s="19" t="s">
        <v>334</v>
      </c>
      <c r="D38" s="20" t="s">
        <v>473</v>
      </c>
      <c r="E38" s="75" t="s">
        <v>178</v>
      </c>
      <c r="F38" s="18">
        <f t="shared" si="0"/>
        <v>22.22</v>
      </c>
      <c r="G38" s="1">
        <v>84.54</v>
      </c>
      <c r="H38" s="2">
        <f>G38*0.6</f>
        <v>50.724000000000004</v>
      </c>
      <c r="I38" s="7">
        <f t="shared" si="2"/>
        <v>72.944</v>
      </c>
      <c r="J38" s="2">
        <f>RANK(I38,$I$36:$I$38,0)</f>
        <v>3</v>
      </c>
      <c r="K38" s="3"/>
    </row>
    <row r="39" s="6" customFormat="1" ht="13.5"/>
    <row r="40" s="6" customFormat="1" ht="13.5"/>
    <row r="41" s="6" customFormat="1" ht="13.5"/>
    <row r="42" s="6" customFormat="1" ht="13.5"/>
    <row r="43" s="6" customFormat="1" ht="13.5"/>
    <row r="44" s="6" customFormat="1" ht="13.5"/>
    <row r="45" s="6" customFormat="1" ht="13.5"/>
    <row r="46" s="6" customFormat="1" ht="13.5"/>
    <row r="47" s="6" customFormat="1" ht="13.5"/>
    <row r="48" s="6" customFormat="1" ht="13.5"/>
    <row r="49" s="6" customFormat="1" ht="13.5"/>
    <row r="50" s="6" customFormat="1" ht="13.5"/>
    <row r="51" s="6" customFormat="1" ht="13.5"/>
    <row r="52" s="6" customFormat="1" ht="13.5"/>
    <row r="53" s="6" customFormat="1" ht="13.5"/>
    <row r="54" s="6" customFormat="1" ht="13.5"/>
    <row r="55" s="6" customFormat="1" ht="13.5"/>
    <row r="56" s="6" customFormat="1" ht="13.5"/>
    <row r="57" s="6" customFormat="1" ht="13.5"/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ht="14.25">
      <c r="C136" s="6"/>
    </row>
    <row r="137" ht="14.25">
      <c r="C137" s="6"/>
    </row>
    <row r="138" ht="14.25">
      <c r="C138" s="6"/>
    </row>
    <row r="139" ht="14.25">
      <c r="C139" s="6"/>
    </row>
    <row r="140" ht="14.25">
      <c r="C140" s="6"/>
    </row>
  </sheetData>
  <mergeCells count="13">
    <mergeCell ref="J3:J4"/>
    <mergeCell ref="K3:K4"/>
    <mergeCell ref="C3:C4"/>
    <mergeCell ref="G28:H28"/>
    <mergeCell ref="G32:H32"/>
    <mergeCell ref="G35:H35"/>
    <mergeCell ref="A1:K1"/>
    <mergeCell ref="A3:A4"/>
    <mergeCell ref="B3:B4"/>
    <mergeCell ref="D3:D4"/>
    <mergeCell ref="E3:F3"/>
    <mergeCell ref="G3:H3"/>
    <mergeCell ref="I3:I4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3">
      <selection activeCell="A19" sqref="A19:IV19"/>
    </sheetView>
  </sheetViews>
  <sheetFormatPr defaultColWidth="9.00390625" defaultRowHeight="14.25"/>
  <cols>
    <col min="1" max="1" width="3.125" style="0" customWidth="1"/>
    <col min="2" max="2" width="6.50390625" style="0" customWidth="1"/>
    <col min="3" max="3" width="11.125" style="0" customWidth="1"/>
    <col min="4" max="4" width="15.00390625" style="0" customWidth="1"/>
    <col min="5" max="5" width="8.625" style="0" customWidth="1"/>
    <col min="6" max="6" width="7.375" style="0" customWidth="1"/>
    <col min="7" max="7" width="8.625" style="0" customWidth="1"/>
    <col min="9" max="9" width="7.875" style="0" customWidth="1"/>
    <col min="10" max="10" width="5.25390625" style="0" customWidth="1"/>
    <col min="11" max="11" width="4.25390625" style="0" customWidth="1"/>
  </cols>
  <sheetData>
    <row r="1" spans="1:11" ht="58.5" customHeight="1">
      <c r="A1" s="116" t="s">
        <v>475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ht="11.25" customHeight="1"/>
    <row r="3" spans="1:11" s="4" customFormat="1" ht="22.5" customHeight="1">
      <c r="A3" s="117" t="s">
        <v>0</v>
      </c>
      <c r="B3" s="117" t="s">
        <v>1</v>
      </c>
      <c r="C3" s="121" t="s">
        <v>452</v>
      </c>
      <c r="D3" s="117" t="s">
        <v>2</v>
      </c>
      <c r="E3" s="118" t="s">
        <v>453</v>
      </c>
      <c r="F3" s="118"/>
      <c r="G3" s="119" t="s">
        <v>454</v>
      </c>
      <c r="H3" s="120"/>
      <c r="I3" s="118" t="s">
        <v>455</v>
      </c>
      <c r="J3" s="118" t="s">
        <v>456</v>
      </c>
      <c r="K3" s="118" t="s">
        <v>457</v>
      </c>
    </row>
    <row r="4" spans="1:11" s="6" customFormat="1" ht="18" customHeight="1">
      <c r="A4" s="117"/>
      <c r="B4" s="117"/>
      <c r="C4" s="122"/>
      <c r="D4" s="117"/>
      <c r="E4" s="5" t="s">
        <v>458</v>
      </c>
      <c r="F4" s="3" t="s">
        <v>459</v>
      </c>
      <c r="G4" s="5" t="s">
        <v>460</v>
      </c>
      <c r="H4" s="5" t="s">
        <v>459</v>
      </c>
      <c r="I4" s="118"/>
      <c r="J4" s="118"/>
      <c r="K4" s="118"/>
    </row>
    <row r="5" spans="1:11" s="6" customFormat="1" ht="17.25" customHeight="1">
      <c r="A5" s="12">
        <v>3</v>
      </c>
      <c r="B5" s="13" t="s">
        <v>479</v>
      </c>
      <c r="C5" s="19" t="s">
        <v>337</v>
      </c>
      <c r="D5" s="104" t="s">
        <v>477</v>
      </c>
      <c r="E5" s="75" t="s">
        <v>126</v>
      </c>
      <c r="F5" s="18">
        <f aca="true" t="shared" si="0" ref="F5:F33">E5*0.4</f>
        <v>26.32</v>
      </c>
      <c r="G5" s="1">
        <v>84.98</v>
      </c>
      <c r="H5" s="2">
        <f aca="true" t="shared" si="1" ref="H5:H12">G5*0.6</f>
        <v>50.988</v>
      </c>
      <c r="I5" s="7">
        <f aca="true" t="shared" si="2" ref="I5:I33">F5+H5</f>
        <v>77.30799999999999</v>
      </c>
      <c r="J5" s="2">
        <f>RANK(I5,$I$5:$I$12,0)</f>
        <v>1</v>
      </c>
      <c r="K5" s="3"/>
    </row>
    <row r="6" spans="1:11" s="6" customFormat="1" ht="17.25" customHeight="1">
      <c r="A6" s="12">
        <v>1</v>
      </c>
      <c r="B6" s="13" t="s">
        <v>476</v>
      </c>
      <c r="C6" s="19" t="s">
        <v>335</v>
      </c>
      <c r="D6" s="103" t="s">
        <v>477</v>
      </c>
      <c r="E6" s="75" t="s">
        <v>179</v>
      </c>
      <c r="F6" s="18">
        <f t="shared" si="0"/>
        <v>27.480000000000004</v>
      </c>
      <c r="G6" s="2">
        <v>82.518</v>
      </c>
      <c r="H6" s="2">
        <f t="shared" si="1"/>
        <v>49.510799999999996</v>
      </c>
      <c r="I6" s="7">
        <f t="shared" si="2"/>
        <v>76.99080000000001</v>
      </c>
      <c r="J6" s="2">
        <f aca="true" t="shared" si="3" ref="J6:J12">RANK(I6,$I$5:$I$12,0)</f>
        <v>2</v>
      </c>
      <c r="K6" s="3"/>
    </row>
    <row r="7" spans="1:11" s="6" customFormat="1" ht="17.25" customHeight="1">
      <c r="A7" s="12">
        <v>2</v>
      </c>
      <c r="B7" s="13" t="s">
        <v>478</v>
      </c>
      <c r="C7" s="19" t="s">
        <v>336</v>
      </c>
      <c r="D7" s="23" t="s">
        <v>477</v>
      </c>
      <c r="E7" s="75" t="s">
        <v>180</v>
      </c>
      <c r="F7" s="18">
        <f t="shared" si="0"/>
        <v>26.660000000000004</v>
      </c>
      <c r="G7" s="1">
        <v>82.56</v>
      </c>
      <c r="H7" s="2">
        <f t="shared" si="1"/>
        <v>49.536</v>
      </c>
      <c r="I7" s="7">
        <f t="shared" si="2"/>
        <v>76.196</v>
      </c>
      <c r="J7" s="2">
        <f t="shared" si="3"/>
        <v>3</v>
      </c>
      <c r="K7" s="21"/>
    </row>
    <row r="8" spans="1:11" s="6" customFormat="1" ht="17.25" customHeight="1">
      <c r="A8" s="12">
        <v>4</v>
      </c>
      <c r="B8" s="13" t="s">
        <v>480</v>
      </c>
      <c r="C8" s="19" t="s">
        <v>338</v>
      </c>
      <c r="D8" s="23" t="s">
        <v>477</v>
      </c>
      <c r="E8" s="75" t="s">
        <v>181</v>
      </c>
      <c r="F8" s="18">
        <f t="shared" si="0"/>
        <v>25.42</v>
      </c>
      <c r="G8" s="1">
        <v>84.5</v>
      </c>
      <c r="H8" s="2">
        <f t="shared" si="1"/>
        <v>50.699999999999996</v>
      </c>
      <c r="I8" s="7">
        <f t="shared" si="2"/>
        <v>76.12</v>
      </c>
      <c r="J8" s="2">
        <f t="shared" si="3"/>
        <v>4</v>
      </c>
      <c r="K8" s="3"/>
    </row>
    <row r="9" spans="1:11" s="6" customFormat="1" ht="17.25" customHeight="1">
      <c r="A9" s="12">
        <v>8</v>
      </c>
      <c r="B9" s="26" t="s">
        <v>484</v>
      </c>
      <c r="C9" s="19" t="s">
        <v>342</v>
      </c>
      <c r="D9" s="23" t="s">
        <v>477</v>
      </c>
      <c r="E9" s="75" t="s">
        <v>502</v>
      </c>
      <c r="F9" s="18">
        <f t="shared" si="0"/>
        <v>23.040000000000003</v>
      </c>
      <c r="G9" s="1">
        <v>86.96</v>
      </c>
      <c r="H9" s="2">
        <f t="shared" si="1"/>
        <v>52.175999999999995</v>
      </c>
      <c r="I9" s="7">
        <f t="shared" si="2"/>
        <v>75.216</v>
      </c>
      <c r="J9" s="2">
        <f t="shared" si="3"/>
        <v>5</v>
      </c>
      <c r="K9" s="3"/>
    </row>
    <row r="10" spans="1:11" s="6" customFormat="1" ht="17.25" customHeight="1">
      <c r="A10" s="12">
        <v>5</v>
      </c>
      <c r="B10" s="13" t="s">
        <v>481</v>
      </c>
      <c r="C10" s="19" t="s">
        <v>339</v>
      </c>
      <c r="D10" s="23" t="s">
        <v>477</v>
      </c>
      <c r="E10" s="75" t="s">
        <v>173</v>
      </c>
      <c r="F10" s="18">
        <f t="shared" si="0"/>
        <v>25.060000000000002</v>
      </c>
      <c r="G10" s="1">
        <v>82.828</v>
      </c>
      <c r="H10" s="2">
        <f t="shared" si="1"/>
        <v>49.6968</v>
      </c>
      <c r="I10" s="7">
        <f t="shared" si="2"/>
        <v>74.7568</v>
      </c>
      <c r="J10" s="2">
        <f t="shared" si="3"/>
        <v>6</v>
      </c>
      <c r="K10" s="3"/>
    </row>
    <row r="11" spans="1:11" s="6" customFormat="1" ht="17.25" customHeight="1">
      <c r="A11" s="12">
        <v>9</v>
      </c>
      <c r="B11" s="26" t="s">
        <v>485</v>
      </c>
      <c r="C11" s="19" t="s">
        <v>343</v>
      </c>
      <c r="D11" s="23" t="s">
        <v>477</v>
      </c>
      <c r="E11" s="75" t="s">
        <v>503</v>
      </c>
      <c r="F11" s="18">
        <f t="shared" si="0"/>
        <v>23</v>
      </c>
      <c r="G11" s="1">
        <v>85.896</v>
      </c>
      <c r="H11" s="2">
        <f t="shared" si="1"/>
        <v>51.5376</v>
      </c>
      <c r="I11" s="7">
        <f t="shared" si="2"/>
        <v>74.5376</v>
      </c>
      <c r="J11" s="2">
        <f t="shared" si="3"/>
        <v>7</v>
      </c>
      <c r="K11" s="3"/>
    </row>
    <row r="12" spans="1:11" s="6" customFormat="1" ht="17.25" customHeight="1">
      <c r="A12" s="12">
        <v>6</v>
      </c>
      <c r="B12" s="101" t="s">
        <v>482</v>
      </c>
      <c r="C12" s="19" t="s">
        <v>340</v>
      </c>
      <c r="D12" s="23" t="s">
        <v>477</v>
      </c>
      <c r="E12" s="75" t="s">
        <v>182</v>
      </c>
      <c r="F12" s="18">
        <f t="shared" si="0"/>
        <v>24.340000000000003</v>
      </c>
      <c r="G12" s="1">
        <v>80.87</v>
      </c>
      <c r="H12" s="2">
        <f t="shared" si="1"/>
        <v>48.522</v>
      </c>
      <c r="I12" s="7">
        <f t="shared" si="2"/>
        <v>72.862</v>
      </c>
      <c r="J12" s="2">
        <f t="shared" si="3"/>
        <v>8</v>
      </c>
      <c r="K12" s="3"/>
    </row>
    <row r="13" spans="1:11" s="6" customFormat="1" ht="17.25" customHeight="1" thickBot="1">
      <c r="A13" s="29">
        <v>7</v>
      </c>
      <c r="B13" s="102" t="s">
        <v>483</v>
      </c>
      <c r="C13" s="32" t="s">
        <v>341</v>
      </c>
      <c r="D13" s="105" t="s">
        <v>477</v>
      </c>
      <c r="E13" s="78" t="s">
        <v>183</v>
      </c>
      <c r="F13" s="50">
        <f t="shared" si="0"/>
        <v>24.080000000000002</v>
      </c>
      <c r="G13" s="113" t="s">
        <v>443</v>
      </c>
      <c r="H13" s="114"/>
      <c r="I13" s="52">
        <f t="shared" si="2"/>
        <v>24.080000000000002</v>
      </c>
      <c r="J13" s="51">
        <v>9</v>
      </c>
      <c r="K13" s="53"/>
    </row>
    <row r="14" spans="1:11" s="6" customFormat="1" ht="18" customHeight="1" thickTop="1">
      <c r="A14" s="37">
        <v>1</v>
      </c>
      <c r="B14" s="107" t="s">
        <v>486</v>
      </c>
      <c r="C14" s="39" t="s">
        <v>344</v>
      </c>
      <c r="D14" s="108" t="s">
        <v>487</v>
      </c>
      <c r="E14" s="81" t="s">
        <v>184</v>
      </c>
      <c r="F14" s="62">
        <f t="shared" si="0"/>
        <v>33.38</v>
      </c>
      <c r="G14" s="63">
        <v>84.82</v>
      </c>
      <c r="H14" s="64">
        <f>G14*0.6</f>
        <v>50.891999999999996</v>
      </c>
      <c r="I14" s="65">
        <f t="shared" si="2"/>
        <v>84.27199999999999</v>
      </c>
      <c r="J14" s="64">
        <f>RANK(I14,$I$14:$I$15,0)</f>
        <v>1</v>
      </c>
      <c r="K14" s="66"/>
    </row>
    <row r="15" spans="1:11" s="6" customFormat="1" ht="17.25" customHeight="1">
      <c r="A15" s="12">
        <v>2</v>
      </c>
      <c r="B15" s="13" t="s">
        <v>488</v>
      </c>
      <c r="C15" s="19" t="s">
        <v>345</v>
      </c>
      <c r="D15" s="23" t="s">
        <v>487</v>
      </c>
      <c r="E15" s="75" t="s">
        <v>127</v>
      </c>
      <c r="F15" s="18">
        <f t="shared" si="0"/>
        <v>26.22</v>
      </c>
      <c r="G15" s="1">
        <v>85.18</v>
      </c>
      <c r="H15" s="2">
        <f>G15*0.6</f>
        <v>51.108000000000004</v>
      </c>
      <c r="I15" s="7">
        <f t="shared" si="2"/>
        <v>77.328</v>
      </c>
      <c r="J15" s="2">
        <f>RANK(I15,$I$14:$I$16,0)</f>
        <v>2</v>
      </c>
      <c r="K15" s="3"/>
    </row>
    <row r="16" spans="1:11" s="6" customFormat="1" ht="17.25" customHeight="1" thickBot="1">
      <c r="A16" s="42">
        <v>3</v>
      </c>
      <c r="B16" s="109" t="s">
        <v>489</v>
      </c>
      <c r="C16" s="44" t="s">
        <v>346</v>
      </c>
      <c r="D16" s="110" t="s">
        <v>487</v>
      </c>
      <c r="E16" s="84" t="s">
        <v>185</v>
      </c>
      <c r="F16" s="68">
        <f t="shared" si="0"/>
        <v>22.560000000000002</v>
      </c>
      <c r="G16" s="123" t="s">
        <v>443</v>
      </c>
      <c r="H16" s="92"/>
      <c r="I16" s="71">
        <f t="shared" si="2"/>
        <v>22.560000000000002</v>
      </c>
      <c r="J16" s="70">
        <f>RANK(I16,$I$14:$I$16,0)</f>
        <v>3</v>
      </c>
      <c r="K16" s="72"/>
    </row>
    <row r="17" spans="1:11" s="6" customFormat="1" ht="17.25" customHeight="1" thickTop="1">
      <c r="A17" s="15">
        <v>1</v>
      </c>
      <c r="B17" s="14" t="s">
        <v>490</v>
      </c>
      <c r="C17" s="34" t="s">
        <v>347</v>
      </c>
      <c r="D17" s="106" t="s">
        <v>491</v>
      </c>
      <c r="E17" s="87" t="s">
        <v>186</v>
      </c>
      <c r="F17" s="55">
        <f t="shared" si="0"/>
        <v>30.439999999999998</v>
      </c>
      <c r="G17" s="56">
        <v>84.54</v>
      </c>
      <c r="H17" s="57">
        <f>G17*0.6</f>
        <v>50.724000000000004</v>
      </c>
      <c r="I17" s="58">
        <f t="shared" si="2"/>
        <v>81.164</v>
      </c>
      <c r="J17" s="57">
        <f aca="true" t="shared" si="4" ref="J17:J22">RANK(I17,$I$17:$I$22,0)</f>
        <v>1</v>
      </c>
      <c r="K17" s="59"/>
    </row>
    <row r="18" spans="1:11" s="6" customFormat="1" ht="17.25" customHeight="1">
      <c r="A18" s="12">
        <v>2</v>
      </c>
      <c r="B18" s="14" t="s">
        <v>492</v>
      </c>
      <c r="C18" s="19" t="s">
        <v>348</v>
      </c>
      <c r="D18" s="23" t="s">
        <v>491</v>
      </c>
      <c r="E18" s="75" t="s">
        <v>187</v>
      </c>
      <c r="F18" s="18">
        <f t="shared" si="0"/>
        <v>27.880000000000003</v>
      </c>
      <c r="G18" s="1">
        <v>86.04</v>
      </c>
      <c r="H18" s="2">
        <f>G18*0.6</f>
        <v>51.624</v>
      </c>
      <c r="I18" s="7">
        <f t="shared" si="2"/>
        <v>79.504</v>
      </c>
      <c r="J18" s="2">
        <f t="shared" si="4"/>
        <v>2</v>
      </c>
      <c r="K18" s="3"/>
    </row>
    <row r="19" spans="1:11" s="6" customFormat="1" ht="17.25" customHeight="1">
      <c r="A19" s="12">
        <v>3</v>
      </c>
      <c r="B19" s="14" t="s">
        <v>493</v>
      </c>
      <c r="C19" s="19" t="s">
        <v>349</v>
      </c>
      <c r="D19" s="23" t="s">
        <v>491</v>
      </c>
      <c r="E19" s="75" t="s">
        <v>125</v>
      </c>
      <c r="F19" s="18">
        <f t="shared" si="0"/>
        <v>27.080000000000002</v>
      </c>
      <c r="G19" s="1">
        <v>84.48</v>
      </c>
      <c r="H19" s="2">
        <f>G19*0.6</f>
        <v>50.688</v>
      </c>
      <c r="I19" s="7">
        <f t="shared" si="2"/>
        <v>77.768</v>
      </c>
      <c r="J19" s="2">
        <f t="shared" si="4"/>
        <v>3</v>
      </c>
      <c r="K19" s="3"/>
    </row>
    <row r="20" spans="1:11" s="6" customFormat="1" ht="17.25" customHeight="1">
      <c r="A20" s="12">
        <v>5</v>
      </c>
      <c r="B20" s="14" t="s">
        <v>495</v>
      </c>
      <c r="C20" s="19" t="s">
        <v>351</v>
      </c>
      <c r="D20" s="23" t="s">
        <v>491</v>
      </c>
      <c r="E20" s="75" t="s">
        <v>189</v>
      </c>
      <c r="F20" s="18">
        <f t="shared" si="0"/>
        <v>26.6</v>
      </c>
      <c r="G20" s="1">
        <v>84.74</v>
      </c>
      <c r="H20" s="2">
        <f>G20*0.6</f>
        <v>50.843999999999994</v>
      </c>
      <c r="I20" s="7">
        <f t="shared" si="2"/>
        <v>77.44399999999999</v>
      </c>
      <c r="J20" s="2">
        <f t="shared" si="4"/>
        <v>4</v>
      </c>
      <c r="K20" s="3"/>
    </row>
    <row r="21" spans="1:11" s="6" customFormat="1" ht="17.25" customHeight="1">
      <c r="A21" s="12">
        <v>4</v>
      </c>
      <c r="B21" s="14" t="s">
        <v>494</v>
      </c>
      <c r="C21" s="19" t="s">
        <v>350</v>
      </c>
      <c r="D21" s="23" t="s">
        <v>491</v>
      </c>
      <c r="E21" s="75" t="s">
        <v>188</v>
      </c>
      <c r="F21" s="18">
        <f t="shared" si="0"/>
        <v>26.84</v>
      </c>
      <c r="G21" s="1">
        <v>83.98</v>
      </c>
      <c r="H21" s="2">
        <f>G21*0.6</f>
        <v>50.388</v>
      </c>
      <c r="I21" s="7">
        <f t="shared" si="2"/>
        <v>77.228</v>
      </c>
      <c r="J21" s="2">
        <f t="shared" si="4"/>
        <v>5</v>
      </c>
      <c r="K21" s="3"/>
    </row>
    <row r="22" spans="1:11" s="6" customFormat="1" ht="17.25" customHeight="1" thickBot="1">
      <c r="A22" s="29">
        <v>6</v>
      </c>
      <c r="B22" s="111" t="s">
        <v>496</v>
      </c>
      <c r="C22" s="32" t="s">
        <v>352</v>
      </c>
      <c r="D22" s="105" t="s">
        <v>491</v>
      </c>
      <c r="E22" s="78" t="s">
        <v>504</v>
      </c>
      <c r="F22" s="50">
        <f t="shared" si="0"/>
        <v>26.24</v>
      </c>
      <c r="G22" s="113" t="s">
        <v>443</v>
      </c>
      <c r="H22" s="114"/>
      <c r="I22" s="52">
        <f t="shared" si="2"/>
        <v>26.24</v>
      </c>
      <c r="J22" s="51">
        <f t="shared" si="4"/>
        <v>6</v>
      </c>
      <c r="K22" s="53"/>
    </row>
    <row r="23" spans="1:11" s="6" customFormat="1" ht="17.25" customHeight="1" thickTop="1">
      <c r="A23" s="37">
        <v>1</v>
      </c>
      <c r="B23" s="38" t="s">
        <v>68</v>
      </c>
      <c r="C23" s="39" t="s">
        <v>353</v>
      </c>
      <c r="D23" s="108" t="s">
        <v>497</v>
      </c>
      <c r="E23" s="81" t="s">
        <v>190</v>
      </c>
      <c r="F23" s="62">
        <f t="shared" si="0"/>
        <v>28.82</v>
      </c>
      <c r="G23" s="63">
        <v>85.52</v>
      </c>
      <c r="H23" s="64">
        <f aca="true" t="shared" si="5" ref="H23:H33">G23*0.6</f>
        <v>51.312</v>
      </c>
      <c r="I23" s="65">
        <f t="shared" si="2"/>
        <v>80.132</v>
      </c>
      <c r="J23" s="64">
        <f aca="true" t="shared" si="6" ref="J23:J30">RANK(I23,$I$23:$I$30,0)</f>
        <v>1</v>
      </c>
      <c r="K23" s="66"/>
    </row>
    <row r="24" spans="1:11" s="6" customFormat="1" ht="17.25" customHeight="1">
      <c r="A24" s="12">
        <v>2</v>
      </c>
      <c r="B24" s="10" t="s">
        <v>10</v>
      </c>
      <c r="C24" s="19" t="s">
        <v>354</v>
      </c>
      <c r="D24" s="23" t="s">
        <v>497</v>
      </c>
      <c r="E24" s="75" t="s">
        <v>191</v>
      </c>
      <c r="F24" s="18">
        <f t="shared" si="0"/>
        <v>28.02</v>
      </c>
      <c r="G24" s="1">
        <v>84.76</v>
      </c>
      <c r="H24" s="2">
        <f t="shared" si="5"/>
        <v>50.856</v>
      </c>
      <c r="I24" s="7">
        <f t="shared" si="2"/>
        <v>78.876</v>
      </c>
      <c r="J24" s="2">
        <f t="shared" si="6"/>
        <v>2</v>
      </c>
      <c r="K24" s="3"/>
    </row>
    <row r="25" spans="1:11" s="6" customFormat="1" ht="17.25" customHeight="1">
      <c r="A25" s="12">
        <v>5</v>
      </c>
      <c r="B25" s="10" t="s">
        <v>70</v>
      </c>
      <c r="C25" s="19" t="s">
        <v>357</v>
      </c>
      <c r="D25" s="23" t="s">
        <v>497</v>
      </c>
      <c r="E25" s="75" t="s">
        <v>192</v>
      </c>
      <c r="F25" s="18">
        <f t="shared" si="0"/>
        <v>26.480000000000004</v>
      </c>
      <c r="G25" s="1">
        <v>85.48</v>
      </c>
      <c r="H25" s="2">
        <f t="shared" si="5"/>
        <v>51.288000000000004</v>
      </c>
      <c r="I25" s="7">
        <f t="shared" si="2"/>
        <v>77.768</v>
      </c>
      <c r="J25" s="2">
        <f t="shared" si="6"/>
        <v>3</v>
      </c>
      <c r="K25" s="3"/>
    </row>
    <row r="26" spans="1:11" s="6" customFormat="1" ht="17.25" customHeight="1">
      <c r="A26" s="12">
        <v>3</v>
      </c>
      <c r="B26" s="10" t="s">
        <v>69</v>
      </c>
      <c r="C26" s="19" t="s">
        <v>355</v>
      </c>
      <c r="D26" s="23" t="s">
        <v>497</v>
      </c>
      <c r="E26" s="75" t="s">
        <v>157</v>
      </c>
      <c r="F26" s="18">
        <f t="shared" si="0"/>
        <v>26.900000000000002</v>
      </c>
      <c r="G26" s="1">
        <v>84.182</v>
      </c>
      <c r="H26" s="2">
        <f t="shared" si="5"/>
        <v>50.5092</v>
      </c>
      <c r="I26" s="7">
        <f t="shared" si="2"/>
        <v>77.4092</v>
      </c>
      <c r="J26" s="2">
        <f t="shared" si="6"/>
        <v>4</v>
      </c>
      <c r="K26" s="3"/>
    </row>
    <row r="27" spans="1:11" s="6" customFormat="1" ht="17.25" customHeight="1">
      <c r="A27" s="12">
        <v>4</v>
      </c>
      <c r="B27" s="10" t="s">
        <v>11</v>
      </c>
      <c r="C27" s="19" t="s">
        <v>356</v>
      </c>
      <c r="D27" s="23" t="s">
        <v>497</v>
      </c>
      <c r="E27" s="75" t="s">
        <v>192</v>
      </c>
      <c r="F27" s="18">
        <f t="shared" si="0"/>
        <v>26.480000000000004</v>
      </c>
      <c r="G27" s="1">
        <v>84.3</v>
      </c>
      <c r="H27" s="2">
        <f t="shared" si="5"/>
        <v>50.58</v>
      </c>
      <c r="I27" s="7">
        <f t="shared" si="2"/>
        <v>77.06</v>
      </c>
      <c r="J27" s="2">
        <f t="shared" si="6"/>
        <v>5</v>
      </c>
      <c r="K27" s="3"/>
    </row>
    <row r="28" spans="1:11" s="6" customFormat="1" ht="17.25" customHeight="1">
      <c r="A28" s="12">
        <v>6</v>
      </c>
      <c r="B28" s="10" t="s">
        <v>12</v>
      </c>
      <c r="C28" s="19" t="s">
        <v>358</v>
      </c>
      <c r="D28" s="23" t="s">
        <v>497</v>
      </c>
      <c r="E28" s="75" t="s">
        <v>193</v>
      </c>
      <c r="F28" s="18">
        <f t="shared" si="0"/>
        <v>23.78</v>
      </c>
      <c r="G28" s="1">
        <v>80.77</v>
      </c>
      <c r="H28" s="2">
        <f t="shared" si="5"/>
        <v>48.461999999999996</v>
      </c>
      <c r="I28" s="7">
        <f t="shared" si="2"/>
        <v>72.24199999999999</v>
      </c>
      <c r="J28" s="2">
        <f t="shared" si="6"/>
        <v>6</v>
      </c>
      <c r="K28" s="3"/>
    </row>
    <row r="29" spans="1:11" s="6" customFormat="1" ht="17.25" customHeight="1">
      <c r="A29" s="12">
        <v>7</v>
      </c>
      <c r="B29" s="10" t="s">
        <v>13</v>
      </c>
      <c r="C29" s="19" t="s">
        <v>359</v>
      </c>
      <c r="D29" s="23" t="s">
        <v>497</v>
      </c>
      <c r="E29" s="75" t="s">
        <v>194</v>
      </c>
      <c r="F29" s="18">
        <f t="shared" si="0"/>
        <v>20.980000000000004</v>
      </c>
      <c r="G29" s="1">
        <v>83</v>
      </c>
      <c r="H29" s="2">
        <f t="shared" si="5"/>
        <v>49.8</v>
      </c>
      <c r="I29" s="7">
        <f t="shared" si="2"/>
        <v>70.78</v>
      </c>
      <c r="J29" s="2">
        <f t="shared" si="6"/>
        <v>7</v>
      </c>
      <c r="K29" s="3"/>
    </row>
    <row r="30" spans="1:11" s="6" customFormat="1" ht="17.25" customHeight="1" thickBot="1">
      <c r="A30" s="42">
        <v>8</v>
      </c>
      <c r="B30" s="43" t="s">
        <v>71</v>
      </c>
      <c r="C30" s="44" t="s">
        <v>360</v>
      </c>
      <c r="D30" s="110" t="s">
        <v>497</v>
      </c>
      <c r="E30" s="84" t="s">
        <v>195</v>
      </c>
      <c r="F30" s="68">
        <f t="shared" si="0"/>
        <v>19.480000000000004</v>
      </c>
      <c r="G30" s="69">
        <v>83.86</v>
      </c>
      <c r="H30" s="70">
        <f t="shared" si="5"/>
        <v>50.315999999999995</v>
      </c>
      <c r="I30" s="71">
        <f t="shared" si="2"/>
        <v>69.79599999999999</v>
      </c>
      <c r="J30" s="70">
        <f t="shared" si="6"/>
        <v>8</v>
      </c>
      <c r="K30" s="72"/>
    </row>
    <row r="31" spans="1:11" s="6" customFormat="1" ht="17.25" customHeight="1" thickTop="1">
      <c r="A31" s="15">
        <v>1</v>
      </c>
      <c r="B31" s="112" t="s">
        <v>498</v>
      </c>
      <c r="C31" s="34" t="s">
        <v>361</v>
      </c>
      <c r="D31" s="106" t="s">
        <v>499</v>
      </c>
      <c r="E31" s="87" t="s">
        <v>180</v>
      </c>
      <c r="F31" s="55">
        <f t="shared" si="0"/>
        <v>26.660000000000004</v>
      </c>
      <c r="G31" s="56">
        <v>85.24</v>
      </c>
      <c r="H31" s="57">
        <f t="shared" si="5"/>
        <v>51.144</v>
      </c>
      <c r="I31" s="58">
        <f t="shared" si="2"/>
        <v>77.804</v>
      </c>
      <c r="J31" s="57">
        <f>RANK(I31,$I$31:$I$33,0)</f>
        <v>1</v>
      </c>
      <c r="K31" s="59"/>
    </row>
    <row r="32" spans="1:11" s="6" customFormat="1" ht="17.25" customHeight="1">
      <c r="A32" s="12">
        <v>2</v>
      </c>
      <c r="B32" s="16" t="s">
        <v>500</v>
      </c>
      <c r="C32" s="19" t="s">
        <v>362</v>
      </c>
      <c r="D32" s="23" t="s">
        <v>499</v>
      </c>
      <c r="E32" s="75" t="s">
        <v>196</v>
      </c>
      <c r="F32" s="18">
        <f t="shared" si="0"/>
        <v>24.880000000000003</v>
      </c>
      <c r="G32" s="1">
        <v>84.27</v>
      </c>
      <c r="H32" s="2">
        <f t="shared" si="5"/>
        <v>50.562</v>
      </c>
      <c r="I32" s="7">
        <f t="shared" si="2"/>
        <v>75.44200000000001</v>
      </c>
      <c r="J32" s="2">
        <f>RANK(I32,$I$31:$I$33,0)</f>
        <v>3</v>
      </c>
      <c r="K32" s="3"/>
    </row>
    <row r="33" spans="1:11" s="6" customFormat="1" ht="17.25" customHeight="1">
      <c r="A33" s="12">
        <v>3</v>
      </c>
      <c r="B33" s="16" t="s">
        <v>501</v>
      </c>
      <c r="C33" s="19" t="s">
        <v>363</v>
      </c>
      <c r="D33" s="23" t="s">
        <v>499</v>
      </c>
      <c r="E33" s="75" t="s">
        <v>141</v>
      </c>
      <c r="F33" s="18">
        <f t="shared" si="0"/>
        <v>24.42</v>
      </c>
      <c r="G33" s="1">
        <v>85.056</v>
      </c>
      <c r="H33" s="2">
        <f t="shared" si="5"/>
        <v>51.0336</v>
      </c>
      <c r="I33" s="7">
        <f t="shared" si="2"/>
        <v>75.4536</v>
      </c>
      <c r="J33" s="2">
        <f>RANK(I33,$I$31:$I$33,0)</f>
        <v>2</v>
      </c>
      <c r="K33" s="3"/>
    </row>
    <row r="34" s="6" customFormat="1" ht="13.5"/>
    <row r="35" s="6" customFormat="1" ht="13.5"/>
    <row r="36" s="6" customFormat="1" ht="13.5"/>
    <row r="37" s="6" customFormat="1" ht="13.5"/>
    <row r="38" s="6" customFormat="1" ht="13.5"/>
    <row r="39" s="6" customFormat="1" ht="13.5"/>
    <row r="40" s="6" customFormat="1" ht="13.5"/>
    <row r="41" s="6" customFormat="1" ht="13.5"/>
    <row r="42" s="6" customFormat="1" ht="13.5"/>
    <row r="43" s="6" customFormat="1" ht="13.5"/>
    <row r="44" s="6" customFormat="1" ht="13.5"/>
    <row r="45" s="6" customFormat="1" ht="13.5"/>
    <row r="46" s="6" customFormat="1" ht="13.5"/>
    <row r="47" s="6" customFormat="1" ht="13.5"/>
    <row r="48" s="6" customFormat="1" ht="13.5"/>
    <row r="49" s="6" customFormat="1" ht="13.5"/>
    <row r="50" s="6" customFormat="1" ht="13.5"/>
    <row r="51" s="6" customFormat="1" ht="13.5"/>
    <row r="52" s="6" customFormat="1" ht="13.5"/>
    <row r="53" s="6" customFormat="1" ht="13.5"/>
    <row r="54" s="6" customFormat="1" ht="13.5"/>
    <row r="55" s="6" customFormat="1" ht="13.5"/>
    <row r="56" s="6" customFormat="1" ht="13.5"/>
    <row r="57" s="6" customFormat="1" ht="13.5"/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ht="14.25">
      <c r="C138" s="6"/>
    </row>
    <row r="139" ht="14.25">
      <c r="C139" s="6"/>
    </row>
    <row r="140" ht="14.25">
      <c r="C140" s="6"/>
    </row>
  </sheetData>
  <mergeCells count="13">
    <mergeCell ref="J3:J4"/>
    <mergeCell ref="K3:K4"/>
    <mergeCell ref="C3:C4"/>
    <mergeCell ref="G13:H13"/>
    <mergeCell ref="G16:H16"/>
    <mergeCell ref="G22:H22"/>
    <mergeCell ref="A1:K1"/>
    <mergeCell ref="A3:A4"/>
    <mergeCell ref="B3:B4"/>
    <mergeCell ref="D3:D4"/>
    <mergeCell ref="E3:F3"/>
    <mergeCell ref="G3:H3"/>
    <mergeCell ref="I3:I4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6">
      <selection activeCell="M32" sqref="M32"/>
    </sheetView>
  </sheetViews>
  <sheetFormatPr defaultColWidth="9.00390625" defaultRowHeight="14.25"/>
  <cols>
    <col min="1" max="1" width="3.25390625" style="0" customWidth="1"/>
    <col min="2" max="2" width="6.00390625" style="0" customWidth="1"/>
    <col min="3" max="3" width="11.125" style="0" customWidth="1"/>
    <col min="4" max="4" width="15.50390625" style="0" customWidth="1"/>
    <col min="5" max="5" width="8.625" style="0" customWidth="1"/>
    <col min="6" max="6" width="7.375" style="0" customWidth="1"/>
    <col min="7" max="7" width="8.75390625" style="0" customWidth="1"/>
    <col min="8" max="8" width="7.75390625" style="0" customWidth="1"/>
    <col min="9" max="9" width="8.125" style="0" customWidth="1"/>
    <col min="10" max="10" width="5.50390625" style="0" customWidth="1"/>
    <col min="11" max="11" width="4.875" style="0" customWidth="1"/>
  </cols>
  <sheetData>
    <row r="1" spans="1:11" ht="57.75" customHeight="1">
      <c r="A1" s="116" t="s">
        <v>218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3" spans="1:11" s="4" customFormat="1" ht="22.5" customHeight="1">
      <c r="A3" s="117" t="s">
        <v>0</v>
      </c>
      <c r="B3" s="117" t="s">
        <v>1</v>
      </c>
      <c r="C3" s="121" t="s">
        <v>433</v>
      </c>
      <c r="D3" s="117" t="s">
        <v>2</v>
      </c>
      <c r="E3" s="118" t="s">
        <v>434</v>
      </c>
      <c r="F3" s="118"/>
      <c r="G3" s="119" t="s">
        <v>435</v>
      </c>
      <c r="H3" s="120"/>
      <c r="I3" s="118" t="s">
        <v>436</v>
      </c>
      <c r="J3" s="118" t="s">
        <v>437</v>
      </c>
      <c r="K3" s="118" t="s">
        <v>438</v>
      </c>
    </row>
    <row r="4" spans="1:11" s="6" customFormat="1" ht="18" customHeight="1">
      <c r="A4" s="117"/>
      <c r="B4" s="117"/>
      <c r="C4" s="122"/>
      <c r="D4" s="117"/>
      <c r="E4" s="5" t="s">
        <v>439</v>
      </c>
      <c r="F4" s="3" t="s">
        <v>440</v>
      </c>
      <c r="G4" s="5" t="s">
        <v>441</v>
      </c>
      <c r="H4" s="5" t="s">
        <v>440</v>
      </c>
      <c r="I4" s="118"/>
      <c r="J4" s="118"/>
      <c r="K4" s="118"/>
    </row>
    <row r="5" spans="1:11" s="6" customFormat="1" ht="17.25" customHeight="1">
      <c r="A5" s="12">
        <v>2</v>
      </c>
      <c r="B5" s="17" t="s">
        <v>73</v>
      </c>
      <c r="C5" s="19" t="s">
        <v>365</v>
      </c>
      <c r="D5" s="24" t="s">
        <v>424</v>
      </c>
      <c r="E5" s="75" t="s">
        <v>198</v>
      </c>
      <c r="F5" s="18">
        <f aca="true" t="shared" si="0" ref="F5:F34">E5*0.4</f>
        <v>24.040000000000003</v>
      </c>
      <c r="G5" s="2">
        <v>86.384</v>
      </c>
      <c r="H5" s="2">
        <f aca="true" t="shared" si="1" ref="H5:H18">G5*0.6</f>
        <v>51.8304</v>
      </c>
      <c r="I5" s="7">
        <f aca="true" t="shared" si="2" ref="I5:I18">F5+H5</f>
        <v>75.8704</v>
      </c>
      <c r="J5" s="2">
        <f>RANK(I5,$I$5:$I$7,0)</f>
        <v>1</v>
      </c>
      <c r="K5" s="3"/>
    </row>
    <row r="6" spans="1:11" s="6" customFormat="1" ht="17.25" customHeight="1">
      <c r="A6" s="12">
        <v>1</v>
      </c>
      <c r="B6" s="17" t="s">
        <v>72</v>
      </c>
      <c r="C6" s="19" t="s">
        <v>364</v>
      </c>
      <c r="D6" s="24" t="s">
        <v>424</v>
      </c>
      <c r="E6" s="75" t="s">
        <v>197</v>
      </c>
      <c r="F6" s="18">
        <f t="shared" si="0"/>
        <v>24.28</v>
      </c>
      <c r="G6" s="2">
        <v>83.274</v>
      </c>
      <c r="H6" s="2">
        <f t="shared" si="1"/>
        <v>49.9644</v>
      </c>
      <c r="I6" s="7">
        <f t="shared" si="2"/>
        <v>74.2444</v>
      </c>
      <c r="J6" s="2">
        <f>RANK(I6,$I$5:$I$7,0)</f>
        <v>2</v>
      </c>
      <c r="K6" s="3"/>
    </row>
    <row r="7" spans="1:11" s="6" customFormat="1" ht="17.25" customHeight="1" thickBot="1">
      <c r="A7" s="29">
        <v>3</v>
      </c>
      <c r="B7" s="6" t="s">
        <v>103</v>
      </c>
      <c r="C7" s="32" t="s">
        <v>366</v>
      </c>
      <c r="D7" s="49" t="s">
        <v>424</v>
      </c>
      <c r="E7" s="78" t="s">
        <v>447</v>
      </c>
      <c r="F7" s="50">
        <f t="shared" si="0"/>
        <v>23.580000000000002</v>
      </c>
      <c r="G7" s="51">
        <v>81.5</v>
      </c>
      <c r="H7" s="51">
        <f t="shared" si="1"/>
        <v>48.9</v>
      </c>
      <c r="I7" s="52">
        <f t="shared" si="2"/>
        <v>72.48</v>
      </c>
      <c r="J7" s="51">
        <f>RANK(I7,$I$5:$I$7,0)</f>
        <v>3</v>
      </c>
      <c r="K7" s="53"/>
    </row>
    <row r="8" spans="1:11" s="6" customFormat="1" ht="17.25" customHeight="1" thickTop="1">
      <c r="A8" s="37">
        <v>1</v>
      </c>
      <c r="B8" s="60" t="s">
        <v>104</v>
      </c>
      <c r="C8" s="39" t="s">
        <v>367</v>
      </c>
      <c r="D8" s="61" t="s">
        <v>425</v>
      </c>
      <c r="E8" s="81" t="s">
        <v>199</v>
      </c>
      <c r="F8" s="62">
        <f t="shared" si="0"/>
        <v>29.42</v>
      </c>
      <c r="G8" s="63">
        <v>86.862</v>
      </c>
      <c r="H8" s="64">
        <f t="shared" si="1"/>
        <v>52.1172</v>
      </c>
      <c r="I8" s="65">
        <f t="shared" si="2"/>
        <v>81.5372</v>
      </c>
      <c r="J8" s="64">
        <f aca="true" t="shared" si="3" ref="J8:J13">RANK(I8,$I$8:$I$13,0)</f>
        <v>1</v>
      </c>
      <c r="K8" s="66"/>
    </row>
    <row r="9" spans="1:11" s="6" customFormat="1" ht="17.25" customHeight="1">
      <c r="A9" s="12">
        <v>2</v>
      </c>
      <c r="B9" s="17" t="s">
        <v>105</v>
      </c>
      <c r="C9" s="19" t="s">
        <v>368</v>
      </c>
      <c r="D9" s="24" t="s">
        <v>425</v>
      </c>
      <c r="E9" s="75" t="s">
        <v>200</v>
      </c>
      <c r="F9" s="18">
        <f t="shared" si="0"/>
        <v>26.360000000000003</v>
      </c>
      <c r="G9" s="1">
        <v>87.338</v>
      </c>
      <c r="H9" s="2">
        <f t="shared" si="1"/>
        <v>52.40279999999999</v>
      </c>
      <c r="I9" s="7">
        <f t="shared" si="2"/>
        <v>78.7628</v>
      </c>
      <c r="J9" s="2">
        <f t="shared" si="3"/>
        <v>2</v>
      </c>
      <c r="K9" s="3"/>
    </row>
    <row r="10" spans="1:11" s="6" customFormat="1" ht="17.25" customHeight="1">
      <c r="A10" s="12">
        <v>3</v>
      </c>
      <c r="B10" s="17" t="s">
        <v>106</v>
      </c>
      <c r="C10" s="19" t="s">
        <v>369</v>
      </c>
      <c r="D10" s="24" t="s">
        <v>425</v>
      </c>
      <c r="E10" s="75" t="s">
        <v>201</v>
      </c>
      <c r="F10" s="18">
        <f t="shared" si="0"/>
        <v>25.78</v>
      </c>
      <c r="G10" s="1">
        <v>87.404</v>
      </c>
      <c r="H10" s="2">
        <f t="shared" si="1"/>
        <v>52.4424</v>
      </c>
      <c r="I10" s="7">
        <f t="shared" si="2"/>
        <v>78.2224</v>
      </c>
      <c r="J10" s="2">
        <f t="shared" si="3"/>
        <v>3</v>
      </c>
      <c r="K10" s="3"/>
    </row>
    <row r="11" spans="1:11" s="6" customFormat="1" ht="17.25" customHeight="1">
      <c r="A11" s="12">
        <v>5</v>
      </c>
      <c r="B11" s="17" t="s">
        <v>108</v>
      </c>
      <c r="C11" s="19" t="s">
        <v>371</v>
      </c>
      <c r="D11" s="24" t="s">
        <v>425</v>
      </c>
      <c r="E11" s="75" t="s">
        <v>203</v>
      </c>
      <c r="F11" s="18">
        <f t="shared" si="0"/>
        <v>23.1</v>
      </c>
      <c r="G11" s="1">
        <v>83.46</v>
      </c>
      <c r="H11" s="2">
        <f t="shared" si="1"/>
        <v>50.07599999999999</v>
      </c>
      <c r="I11" s="7">
        <f t="shared" si="2"/>
        <v>73.17599999999999</v>
      </c>
      <c r="J11" s="2">
        <f t="shared" si="3"/>
        <v>4</v>
      </c>
      <c r="K11" s="3"/>
    </row>
    <row r="12" spans="1:11" s="6" customFormat="1" ht="17.25" customHeight="1">
      <c r="A12" s="12">
        <v>4</v>
      </c>
      <c r="B12" s="17" t="s">
        <v>107</v>
      </c>
      <c r="C12" s="19" t="s">
        <v>370</v>
      </c>
      <c r="D12" s="24" t="s">
        <v>425</v>
      </c>
      <c r="E12" s="75" t="s">
        <v>202</v>
      </c>
      <c r="F12" s="18">
        <f t="shared" si="0"/>
        <v>23.700000000000003</v>
      </c>
      <c r="G12" s="1">
        <v>77.88</v>
      </c>
      <c r="H12" s="2">
        <f t="shared" si="1"/>
        <v>46.727999999999994</v>
      </c>
      <c r="I12" s="7">
        <f t="shared" si="2"/>
        <v>70.428</v>
      </c>
      <c r="J12" s="2">
        <f t="shared" si="3"/>
        <v>5</v>
      </c>
      <c r="K12" s="3"/>
    </row>
    <row r="13" spans="1:11" s="6" customFormat="1" ht="17.25" customHeight="1" thickBot="1">
      <c r="A13" s="42">
        <v>6</v>
      </c>
      <c r="B13" s="48" t="s">
        <v>109</v>
      </c>
      <c r="C13" s="44" t="s">
        <v>372</v>
      </c>
      <c r="D13" s="67" t="s">
        <v>425</v>
      </c>
      <c r="E13" s="84" t="s">
        <v>448</v>
      </c>
      <c r="F13" s="68">
        <f t="shared" si="0"/>
        <v>21.28</v>
      </c>
      <c r="G13" s="69">
        <v>80.88</v>
      </c>
      <c r="H13" s="70">
        <f t="shared" si="1"/>
        <v>48.528</v>
      </c>
      <c r="I13" s="71">
        <f t="shared" si="2"/>
        <v>69.80799999999999</v>
      </c>
      <c r="J13" s="70">
        <f t="shared" si="3"/>
        <v>6</v>
      </c>
      <c r="K13" s="72"/>
    </row>
    <row r="14" spans="1:11" s="6" customFormat="1" ht="17.25" customHeight="1" thickTop="1">
      <c r="A14" s="15">
        <v>1</v>
      </c>
      <c r="B14" s="11" t="s">
        <v>74</v>
      </c>
      <c r="C14" s="34" t="s">
        <v>373</v>
      </c>
      <c r="D14" s="54" t="s">
        <v>79</v>
      </c>
      <c r="E14" s="87" t="s">
        <v>204</v>
      </c>
      <c r="F14" s="55">
        <f t="shared" si="0"/>
        <v>27.380000000000003</v>
      </c>
      <c r="G14" s="56">
        <v>85.916</v>
      </c>
      <c r="H14" s="57">
        <f t="shared" si="1"/>
        <v>51.5496</v>
      </c>
      <c r="I14" s="58">
        <f t="shared" si="2"/>
        <v>78.9296</v>
      </c>
      <c r="J14" s="57">
        <f>RANK(I20,$I$20:$I$22,0)</f>
        <v>1</v>
      </c>
      <c r="K14" s="59"/>
    </row>
    <row r="15" spans="1:11" s="6" customFormat="1" ht="17.25" customHeight="1">
      <c r="A15" s="12">
        <v>2</v>
      </c>
      <c r="B15" s="10" t="s">
        <v>75</v>
      </c>
      <c r="C15" s="19" t="s">
        <v>374</v>
      </c>
      <c r="D15" s="24" t="s">
        <v>79</v>
      </c>
      <c r="E15" s="75" t="s">
        <v>205</v>
      </c>
      <c r="F15" s="18">
        <f t="shared" si="0"/>
        <v>24.740000000000002</v>
      </c>
      <c r="G15" s="1">
        <v>87.52</v>
      </c>
      <c r="H15" s="2">
        <f t="shared" si="1"/>
        <v>52.51199999999999</v>
      </c>
      <c r="I15" s="7">
        <f t="shared" si="2"/>
        <v>77.252</v>
      </c>
      <c r="J15" s="2">
        <f>RANK(I15,$I$14:$I$19,0)</f>
        <v>2</v>
      </c>
      <c r="K15" s="3"/>
    </row>
    <row r="16" spans="1:11" s="6" customFormat="1" ht="17.25" customHeight="1">
      <c r="A16" s="12">
        <v>4</v>
      </c>
      <c r="B16" s="10" t="s">
        <v>77</v>
      </c>
      <c r="C16" s="19" t="s">
        <v>376</v>
      </c>
      <c r="D16" s="24" t="s">
        <v>79</v>
      </c>
      <c r="E16" s="75" t="s">
        <v>207</v>
      </c>
      <c r="F16" s="18">
        <f t="shared" si="0"/>
        <v>24.14</v>
      </c>
      <c r="G16" s="1">
        <v>86.1</v>
      </c>
      <c r="H16" s="2">
        <f t="shared" si="1"/>
        <v>51.66</v>
      </c>
      <c r="I16" s="7">
        <f t="shared" si="2"/>
        <v>75.8</v>
      </c>
      <c r="J16" s="2">
        <f>RANK(I16,$I$14:$I$19,0)</f>
        <v>3</v>
      </c>
      <c r="K16" s="3"/>
    </row>
    <row r="17" spans="1:11" s="6" customFormat="1" ht="17.25" customHeight="1">
      <c r="A17" s="12">
        <v>5</v>
      </c>
      <c r="B17" s="10" t="s">
        <v>78</v>
      </c>
      <c r="C17" s="19" t="s">
        <v>377</v>
      </c>
      <c r="D17" s="24" t="s">
        <v>79</v>
      </c>
      <c r="E17" s="75" t="s">
        <v>208</v>
      </c>
      <c r="F17" s="18">
        <f t="shared" si="0"/>
        <v>23.540000000000003</v>
      </c>
      <c r="G17" s="1">
        <v>86.28</v>
      </c>
      <c r="H17" s="2">
        <f t="shared" si="1"/>
        <v>51.768</v>
      </c>
      <c r="I17" s="7">
        <f t="shared" si="2"/>
        <v>75.308</v>
      </c>
      <c r="J17" s="2">
        <f>RANK(I17,$I$14:$I$19,0)</f>
        <v>4</v>
      </c>
      <c r="K17" s="3"/>
    </row>
    <row r="18" spans="1:11" s="6" customFormat="1" ht="17.25" customHeight="1">
      <c r="A18" s="12">
        <v>3</v>
      </c>
      <c r="B18" s="10" t="s">
        <v>76</v>
      </c>
      <c r="C18" s="19" t="s">
        <v>375</v>
      </c>
      <c r="D18" s="24" t="s">
        <v>79</v>
      </c>
      <c r="E18" s="75" t="s">
        <v>206</v>
      </c>
      <c r="F18" s="18">
        <f t="shared" si="0"/>
        <v>24.3</v>
      </c>
      <c r="G18" s="1">
        <v>84.712</v>
      </c>
      <c r="H18" s="2">
        <f t="shared" si="1"/>
        <v>50.8272</v>
      </c>
      <c r="I18" s="7">
        <f t="shared" si="2"/>
        <v>75.1272</v>
      </c>
      <c r="J18" s="2">
        <f>RANK(I18,$I$14:$I$19,0)</f>
        <v>5</v>
      </c>
      <c r="K18" s="3"/>
    </row>
    <row r="19" spans="1:11" s="6" customFormat="1" ht="17.25" customHeight="1" thickBot="1">
      <c r="A19" s="29">
        <v>6</v>
      </c>
      <c r="B19" s="6" t="s">
        <v>110</v>
      </c>
      <c r="C19" s="32" t="s">
        <v>378</v>
      </c>
      <c r="D19" s="49" t="s">
        <v>79</v>
      </c>
      <c r="E19" s="78" t="s">
        <v>449</v>
      </c>
      <c r="F19" s="50">
        <f t="shared" si="0"/>
        <v>22.36</v>
      </c>
      <c r="G19" s="123" t="s">
        <v>443</v>
      </c>
      <c r="H19" s="92"/>
      <c r="I19" s="74">
        <f>F19</f>
        <v>22.36</v>
      </c>
      <c r="J19" s="51">
        <v>6</v>
      </c>
      <c r="K19" s="53"/>
    </row>
    <row r="20" spans="1:11" s="6" customFormat="1" ht="17.25" customHeight="1" thickTop="1">
      <c r="A20" s="37">
        <v>1</v>
      </c>
      <c r="B20" s="38" t="s">
        <v>80</v>
      </c>
      <c r="C20" s="39" t="s">
        <v>379</v>
      </c>
      <c r="D20" s="61" t="s">
        <v>83</v>
      </c>
      <c r="E20" s="81" t="s">
        <v>119</v>
      </c>
      <c r="F20" s="62">
        <f t="shared" si="0"/>
        <v>26.160000000000004</v>
      </c>
      <c r="G20" s="63">
        <v>86.28</v>
      </c>
      <c r="H20" s="64">
        <f aca="true" t="shared" si="4" ref="H20:H34">G20*0.6</f>
        <v>51.768</v>
      </c>
      <c r="I20" s="65">
        <f aca="true" t="shared" si="5" ref="I20:I34">F20+H20</f>
        <v>77.928</v>
      </c>
      <c r="J20" s="64">
        <f>RANK(I20,$I$20:$I$22,0)</f>
        <v>1</v>
      </c>
      <c r="K20" s="66"/>
    </row>
    <row r="21" spans="1:11" s="6" customFormat="1" ht="17.25" customHeight="1">
      <c r="A21" s="12">
        <v>2</v>
      </c>
      <c r="B21" s="10" t="s">
        <v>81</v>
      </c>
      <c r="C21" s="19" t="s">
        <v>380</v>
      </c>
      <c r="D21" s="24" t="s">
        <v>83</v>
      </c>
      <c r="E21" s="75" t="s">
        <v>185</v>
      </c>
      <c r="F21" s="18">
        <f t="shared" si="0"/>
        <v>22.560000000000002</v>
      </c>
      <c r="G21" s="1">
        <v>82.92</v>
      </c>
      <c r="H21" s="2">
        <f t="shared" si="4"/>
        <v>49.752</v>
      </c>
      <c r="I21" s="7">
        <f t="shared" si="5"/>
        <v>72.31200000000001</v>
      </c>
      <c r="J21" s="2">
        <f>RANK(I21,$I$20:$I$22,0)</f>
        <v>2</v>
      </c>
      <c r="K21" s="3"/>
    </row>
    <row r="22" spans="1:11" s="6" customFormat="1" ht="17.25" customHeight="1" thickBot="1">
      <c r="A22" s="42">
        <v>3</v>
      </c>
      <c r="B22" s="43" t="s">
        <v>82</v>
      </c>
      <c r="C22" s="44" t="s">
        <v>381</v>
      </c>
      <c r="D22" s="67" t="s">
        <v>83</v>
      </c>
      <c r="E22" s="84" t="s">
        <v>209</v>
      </c>
      <c r="F22" s="68">
        <f t="shared" si="0"/>
        <v>21.82</v>
      </c>
      <c r="G22" s="69">
        <v>80.66</v>
      </c>
      <c r="H22" s="70">
        <f t="shared" si="4"/>
        <v>48.395999999999994</v>
      </c>
      <c r="I22" s="71">
        <f t="shared" si="5"/>
        <v>70.216</v>
      </c>
      <c r="J22" s="70">
        <f>RANK(I22,$I$20:$I$22,0)</f>
        <v>3</v>
      </c>
      <c r="K22" s="72"/>
    </row>
    <row r="23" spans="1:11" s="6" customFormat="1" ht="17.25" customHeight="1" thickTop="1">
      <c r="A23" s="15">
        <v>1</v>
      </c>
      <c r="B23" s="11" t="s">
        <v>84</v>
      </c>
      <c r="C23" s="34" t="s">
        <v>382</v>
      </c>
      <c r="D23" s="54" t="s">
        <v>87</v>
      </c>
      <c r="E23" s="87" t="s">
        <v>210</v>
      </c>
      <c r="F23" s="55">
        <f t="shared" si="0"/>
        <v>26.12</v>
      </c>
      <c r="G23" s="56">
        <v>87.22</v>
      </c>
      <c r="H23" s="57">
        <f t="shared" si="4"/>
        <v>52.332</v>
      </c>
      <c r="I23" s="58">
        <f t="shared" si="5"/>
        <v>78.452</v>
      </c>
      <c r="J23" s="57">
        <f>RANK(I23,$I$23:$I$25,0)</f>
        <v>1</v>
      </c>
      <c r="K23" s="59"/>
    </row>
    <row r="24" spans="1:11" s="6" customFormat="1" ht="17.25" customHeight="1">
      <c r="A24" s="12">
        <v>2</v>
      </c>
      <c r="B24" s="10" t="s">
        <v>85</v>
      </c>
      <c r="C24" s="19" t="s">
        <v>383</v>
      </c>
      <c r="D24" s="24" t="s">
        <v>87</v>
      </c>
      <c r="E24" s="75" t="s">
        <v>211</v>
      </c>
      <c r="F24" s="18">
        <f t="shared" si="0"/>
        <v>24.700000000000003</v>
      </c>
      <c r="G24" s="1">
        <v>86.866</v>
      </c>
      <c r="H24" s="2">
        <f t="shared" si="4"/>
        <v>52.1196</v>
      </c>
      <c r="I24" s="7">
        <f t="shared" si="5"/>
        <v>76.81960000000001</v>
      </c>
      <c r="J24" s="2">
        <f>RANK(I24,$I$23:$I$25,0)</f>
        <v>2</v>
      </c>
      <c r="K24" s="3"/>
    </row>
    <row r="25" spans="1:11" s="6" customFormat="1" ht="17.25" customHeight="1" thickBot="1">
      <c r="A25" s="29">
        <v>3</v>
      </c>
      <c r="B25" s="47" t="s">
        <v>86</v>
      </c>
      <c r="C25" s="32" t="s">
        <v>384</v>
      </c>
      <c r="D25" s="49" t="s">
        <v>87</v>
      </c>
      <c r="E25" s="78" t="s">
        <v>177</v>
      </c>
      <c r="F25" s="50">
        <f t="shared" si="0"/>
        <v>22.32</v>
      </c>
      <c r="G25" s="73">
        <v>87.47</v>
      </c>
      <c r="H25" s="51">
        <f t="shared" si="4"/>
        <v>52.482</v>
      </c>
      <c r="I25" s="52">
        <f t="shared" si="5"/>
        <v>74.80199999999999</v>
      </c>
      <c r="J25" s="51">
        <f>RANK(I25,$I$23:$I$25,0)</f>
        <v>3</v>
      </c>
      <c r="K25" s="53"/>
    </row>
    <row r="26" spans="1:11" s="6" customFormat="1" ht="17.25" customHeight="1" thickTop="1">
      <c r="A26" s="37">
        <v>1</v>
      </c>
      <c r="B26" s="38" t="s">
        <v>111</v>
      </c>
      <c r="C26" s="39" t="s">
        <v>385</v>
      </c>
      <c r="D26" s="61" t="s">
        <v>88</v>
      </c>
      <c r="E26" s="81" t="s">
        <v>189</v>
      </c>
      <c r="F26" s="62">
        <f t="shared" si="0"/>
        <v>26.6</v>
      </c>
      <c r="G26" s="63">
        <v>86.696</v>
      </c>
      <c r="H26" s="64">
        <f t="shared" si="4"/>
        <v>52.017599999999995</v>
      </c>
      <c r="I26" s="65">
        <f t="shared" si="5"/>
        <v>78.6176</v>
      </c>
      <c r="J26" s="64">
        <f aca="true" t="shared" si="6" ref="J26:J31">RANK(I26,$I$26:$I$31,0)</f>
        <v>1</v>
      </c>
      <c r="K26" s="66"/>
    </row>
    <row r="27" spans="1:11" s="6" customFormat="1" ht="17.25" customHeight="1">
      <c r="A27" s="12">
        <v>2</v>
      </c>
      <c r="B27" s="10" t="s">
        <v>112</v>
      </c>
      <c r="C27" s="19" t="s">
        <v>386</v>
      </c>
      <c r="D27" s="24" t="s">
        <v>88</v>
      </c>
      <c r="E27" s="75" t="s">
        <v>212</v>
      </c>
      <c r="F27" s="18">
        <f t="shared" si="0"/>
        <v>25.84</v>
      </c>
      <c r="G27" s="1">
        <v>86.65</v>
      </c>
      <c r="H27" s="2">
        <f t="shared" si="4"/>
        <v>51.99</v>
      </c>
      <c r="I27" s="7">
        <f t="shared" si="5"/>
        <v>77.83</v>
      </c>
      <c r="J27" s="2">
        <f t="shared" si="6"/>
        <v>2</v>
      </c>
      <c r="K27" s="3"/>
    </row>
    <row r="28" spans="1:11" s="6" customFormat="1" ht="17.25" customHeight="1">
      <c r="A28" s="12">
        <v>5</v>
      </c>
      <c r="B28" s="10" t="s">
        <v>115</v>
      </c>
      <c r="C28" s="19" t="s">
        <v>389</v>
      </c>
      <c r="D28" s="24" t="s">
        <v>88</v>
      </c>
      <c r="E28" s="75" t="s">
        <v>162</v>
      </c>
      <c r="F28" s="18">
        <f t="shared" si="0"/>
        <v>25.02</v>
      </c>
      <c r="G28" s="1">
        <v>87.2</v>
      </c>
      <c r="H28" s="2">
        <f t="shared" si="4"/>
        <v>52.32</v>
      </c>
      <c r="I28" s="7">
        <f t="shared" si="5"/>
        <v>77.34</v>
      </c>
      <c r="J28" s="2">
        <f t="shared" si="6"/>
        <v>3</v>
      </c>
      <c r="K28" s="3"/>
    </row>
    <row r="29" spans="1:11" s="6" customFormat="1" ht="17.25" customHeight="1">
      <c r="A29" s="12">
        <v>3</v>
      </c>
      <c r="B29" s="10" t="s">
        <v>113</v>
      </c>
      <c r="C29" s="19" t="s">
        <v>387</v>
      </c>
      <c r="D29" s="24" t="s">
        <v>88</v>
      </c>
      <c r="E29" s="75" t="s">
        <v>213</v>
      </c>
      <c r="F29" s="18">
        <f t="shared" si="0"/>
        <v>25.5</v>
      </c>
      <c r="G29" s="1">
        <v>84.5</v>
      </c>
      <c r="H29" s="2">
        <f t="shared" si="4"/>
        <v>50.699999999999996</v>
      </c>
      <c r="I29" s="7">
        <f t="shared" si="5"/>
        <v>76.19999999999999</v>
      </c>
      <c r="J29" s="2">
        <f t="shared" si="6"/>
        <v>4</v>
      </c>
      <c r="K29" s="3"/>
    </row>
    <row r="30" spans="1:11" s="6" customFormat="1" ht="17.25" customHeight="1">
      <c r="A30" s="12">
        <v>4</v>
      </c>
      <c r="B30" s="10" t="s">
        <v>114</v>
      </c>
      <c r="C30" s="19" t="s">
        <v>388</v>
      </c>
      <c r="D30" s="24" t="s">
        <v>88</v>
      </c>
      <c r="E30" s="75" t="s">
        <v>214</v>
      </c>
      <c r="F30" s="18">
        <f t="shared" si="0"/>
        <v>25.080000000000002</v>
      </c>
      <c r="G30" s="1">
        <v>84.3</v>
      </c>
      <c r="H30" s="2">
        <f t="shared" si="4"/>
        <v>50.58</v>
      </c>
      <c r="I30" s="7">
        <f t="shared" si="5"/>
        <v>75.66</v>
      </c>
      <c r="J30" s="2">
        <f t="shared" si="6"/>
        <v>5</v>
      </c>
      <c r="K30" s="3"/>
    </row>
    <row r="31" spans="1:11" s="6" customFormat="1" ht="17.25" customHeight="1" thickBot="1">
      <c r="A31" s="42">
        <v>6</v>
      </c>
      <c r="B31" s="43" t="s">
        <v>116</v>
      </c>
      <c r="C31" s="44" t="s">
        <v>390</v>
      </c>
      <c r="D31" s="67" t="s">
        <v>88</v>
      </c>
      <c r="E31" s="84" t="s">
        <v>450</v>
      </c>
      <c r="F31" s="68">
        <f t="shared" si="0"/>
        <v>22.94</v>
      </c>
      <c r="G31" s="69">
        <v>86.36</v>
      </c>
      <c r="H31" s="70">
        <f t="shared" si="4"/>
        <v>51.815999999999995</v>
      </c>
      <c r="I31" s="71">
        <f t="shared" si="5"/>
        <v>74.756</v>
      </c>
      <c r="J31" s="70">
        <f t="shared" si="6"/>
        <v>6</v>
      </c>
      <c r="K31" s="72"/>
    </row>
    <row r="32" spans="1:11" s="6" customFormat="1" ht="17.25" customHeight="1" thickTop="1">
      <c r="A32" s="15">
        <v>1</v>
      </c>
      <c r="B32" s="11" t="s">
        <v>89</v>
      </c>
      <c r="C32" s="34" t="s">
        <v>391</v>
      </c>
      <c r="D32" s="54" t="s">
        <v>91</v>
      </c>
      <c r="E32" s="87" t="s">
        <v>215</v>
      </c>
      <c r="F32" s="55">
        <f t="shared" si="0"/>
        <v>19.3</v>
      </c>
      <c r="G32" s="56">
        <v>87.082</v>
      </c>
      <c r="H32" s="57">
        <f t="shared" si="4"/>
        <v>52.249199999999995</v>
      </c>
      <c r="I32" s="58">
        <f t="shared" si="5"/>
        <v>71.5492</v>
      </c>
      <c r="J32" s="57">
        <f>RANK(I32,$I$32:$I$34,0)</f>
        <v>1</v>
      </c>
      <c r="K32" s="59"/>
    </row>
    <row r="33" spans="1:11" s="6" customFormat="1" ht="17.25" customHeight="1">
      <c r="A33" s="12">
        <v>2</v>
      </c>
      <c r="B33" s="10" t="s">
        <v>90</v>
      </c>
      <c r="C33" s="19" t="s">
        <v>392</v>
      </c>
      <c r="D33" s="24" t="s">
        <v>91</v>
      </c>
      <c r="E33" s="75" t="s">
        <v>216</v>
      </c>
      <c r="F33" s="18">
        <f t="shared" si="0"/>
        <v>19.02</v>
      </c>
      <c r="G33" s="1">
        <v>87.1</v>
      </c>
      <c r="H33" s="2">
        <f t="shared" si="4"/>
        <v>52.26</v>
      </c>
      <c r="I33" s="7">
        <f t="shared" si="5"/>
        <v>71.28</v>
      </c>
      <c r="J33" s="2">
        <f>RANK(I33,$I$32:$I$34,0)</f>
        <v>2</v>
      </c>
      <c r="K33" s="3"/>
    </row>
    <row r="34" spans="1:11" s="6" customFormat="1" ht="17.25" customHeight="1">
      <c r="A34" s="12">
        <v>3</v>
      </c>
      <c r="B34" s="10" t="s">
        <v>117</v>
      </c>
      <c r="C34" s="19" t="s">
        <v>393</v>
      </c>
      <c r="D34" s="24" t="s">
        <v>91</v>
      </c>
      <c r="E34" s="75" t="s">
        <v>217</v>
      </c>
      <c r="F34" s="18">
        <f t="shared" si="0"/>
        <v>18.86</v>
      </c>
      <c r="G34" s="1">
        <v>87.102</v>
      </c>
      <c r="H34" s="2">
        <f t="shared" si="4"/>
        <v>52.2612</v>
      </c>
      <c r="I34" s="7">
        <f t="shared" si="5"/>
        <v>71.1212</v>
      </c>
      <c r="J34" s="2">
        <f>RANK(I34,$I$32:$I$34,0)</f>
        <v>3</v>
      </c>
      <c r="K34" s="3"/>
    </row>
    <row r="35" s="6" customFormat="1" ht="13.5"/>
    <row r="36" s="6" customFormat="1" ht="13.5"/>
    <row r="37" s="6" customFormat="1" ht="13.5"/>
    <row r="38" s="6" customFormat="1" ht="13.5"/>
    <row r="39" s="6" customFormat="1" ht="13.5"/>
    <row r="40" s="6" customFormat="1" ht="13.5"/>
    <row r="41" s="6" customFormat="1" ht="13.5"/>
    <row r="42" s="6" customFormat="1" ht="13.5"/>
    <row r="43" s="6" customFormat="1" ht="13.5"/>
    <row r="44" s="6" customFormat="1" ht="13.5"/>
    <row r="45" s="6" customFormat="1" ht="13.5"/>
    <row r="46" s="6" customFormat="1" ht="13.5"/>
    <row r="47" s="6" customFormat="1" ht="13.5"/>
    <row r="48" s="6" customFormat="1" ht="13.5"/>
    <row r="49" s="6" customFormat="1" ht="13.5"/>
    <row r="50" s="6" customFormat="1" ht="13.5"/>
    <row r="51" s="6" customFormat="1" ht="13.5"/>
    <row r="52" s="6" customFormat="1" ht="13.5"/>
    <row r="53" s="6" customFormat="1" ht="13.5"/>
    <row r="54" s="6" customFormat="1" ht="13.5"/>
    <row r="55" s="6" customFormat="1" ht="13.5"/>
    <row r="56" s="6" customFormat="1" ht="13.5"/>
    <row r="57" s="6" customFormat="1" ht="13.5"/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ht="14.25">
      <c r="C133" s="6"/>
    </row>
    <row r="134" ht="14.25">
      <c r="C134" s="6"/>
    </row>
    <row r="135" ht="14.25">
      <c r="C135" s="6"/>
    </row>
    <row r="136" ht="14.25">
      <c r="C136" s="6"/>
    </row>
    <row r="137" ht="14.25">
      <c r="C137" s="6"/>
    </row>
    <row r="138" ht="14.25">
      <c r="C138" s="6"/>
    </row>
    <row r="139" ht="14.25">
      <c r="C139" s="6"/>
    </row>
    <row r="140" ht="14.25">
      <c r="C140" s="6"/>
    </row>
  </sheetData>
  <sheetProtection formatCells="0" formatColumns="0" insertColumns="0" insertRows="0" insertHyperlinks="0" deleteColumns="0" deleteRows="0" sort="0" autoFilter="0" pivotTables="0"/>
  <mergeCells count="11">
    <mergeCell ref="C3:C4"/>
    <mergeCell ref="G19:H19"/>
    <mergeCell ref="A3:A4"/>
    <mergeCell ref="B3:B4"/>
    <mergeCell ref="A1:K1"/>
    <mergeCell ref="K3:K4"/>
    <mergeCell ref="D3:D4"/>
    <mergeCell ref="E3:F3"/>
    <mergeCell ref="I3:I4"/>
    <mergeCell ref="J3:J4"/>
    <mergeCell ref="G3:H3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 topLeftCell="A10">
      <selection activeCell="O25" sqref="O25"/>
    </sheetView>
  </sheetViews>
  <sheetFormatPr defaultColWidth="9.00390625" defaultRowHeight="14.25"/>
  <cols>
    <col min="1" max="1" width="4.125" style="0" customWidth="1"/>
    <col min="2" max="2" width="6.75390625" style="0" customWidth="1"/>
    <col min="3" max="3" width="11.625" style="0" customWidth="1"/>
    <col min="4" max="4" width="7.75390625" style="0" customWidth="1"/>
    <col min="5" max="5" width="8.75390625" style="0" customWidth="1"/>
    <col min="6" max="6" width="7.00390625" style="0" customWidth="1"/>
    <col min="7" max="7" width="8.625" style="0" customWidth="1"/>
    <col min="8" max="8" width="7.125" style="0" customWidth="1"/>
    <col min="10" max="10" width="5.375" style="0" customWidth="1"/>
    <col min="11" max="11" width="4.75390625" style="0" customWidth="1"/>
  </cols>
  <sheetData>
    <row r="1" spans="1:11" ht="57.75" customHeight="1">
      <c r="A1" s="31" t="s">
        <v>247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4" customFormat="1" ht="22.5" customHeight="1">
      <c r="A2" s="117" t="s">
        <v>0</v>
      </c>
      <c r="B2" s="117" t="s">
        <v>1</v>
      </c>
      <c r="C2" s="121" t="s">
        <v>442</v>
      </c>
      <c r="D2" s="117" t="s">
        <v>2</v>
      </c>
      <c r="E2" s="118" t="s">
        <v>219</v>
      </c>
      <c r="F2" s="118"/>
      <c r="G2" s="119" t="s">
        <v>220</v>
      </c>
      <c r="H2" s="120"/>
      <c r="I2" s="118" t="s">
        <v>221</v>
      </c>
      <c r="J2" s="118" t="s">
        <v>222</v>
      </c>
      <c r="K2" s="118" t="s">
        <v>223</v>
      </c>
    </row>
    <row r="3" spans="1:11" s="6" customFormat="1" ht="18" customHeight="1">
      <c r="A3" s="117"/>
      <c r="B3" s="117"/>
      <c r="C3" s="122"/>
      <c r="D3" s="117"/>
      <c r="E3" s="5" t="s">
        <v>224</v>
      </c>
      <c r="F3" s="3" t="s">
        <v>225</v>
      </c>
      <c r="G3" s="5" t="s">
        <v>226</v>
      </c>
      <c r="H3" s="5" t="s">
        <v>225</v>
      </c>
      <c r="I3" s="118"/>
      <c r="J3" s="118"/>
      <c r="K3" s="118"/>
    </row>
    <row r="4" spans="1:11" s="28" customFormat="1" ht="17.25" customHeight="1">
      <c r="A4" s="12">
        <v>1</v>
      </c>
      <c r="B4" s="17" t="s">
        <v>227</v>
      </c>
      <c r="C4" s="19" t="s">
        <v>394</v>
      </c>
      <c r="D4" s="25" t="s">
        <v>426</v>
      </c>
      <c r="E4" s="75" t="s">
        <v>248</v>
      </c>
      <c r="F4" s="76">
        <f aca="true" t="shared" si="0" ref="F4:F15">E4*0.4</f>
        <v>27.78</v>
      </c>
      <c r="G4" s="77">
        <v>83.1</v>
      </c>
      <c r="H4" s="77">
        <f aca="true" t="shared" si="1" ref="H4:H15">G4*0.6</f>
        <v>49.85999999999999</v>
      </c>
      <c r="I4" s="76">
        <f aca="true" t="shared" si="2" ref="I4:I15">F4+H4</f>
        <v>77.63999999999999</v>
      </c>
      <c r="J4" s="77">
        <f aca="true" t="shared" si="3" ref="J4:J15">RANK(I4,$I$4:$I$15,0)</f>
        <v>1</v>
      </c>
      <c r="K4" s="22"/>
    </row>
    <row r="5" spans="1:11" s="28" customFormat="1" ht="17.25" customHeight="1">
      <c r="A5" s="12">
        <v>6</v>
      </c>
      <c r="B5" s="17" t="s">
        <v>232</v>
      </c>
      <c r="C5" s="19" t="s">
        <v>399</v>
      </c>
      <c r="D5" s="25" t="s">
        <v>427</v>
      </c>
      <c r="E5" s="75" t="s">
        <v>158</v>
      </c>
      <c r="F5" s="76">
        <f t="shared" si="0"/>
        <v>26.3</v>
      </c>
      <c r="G5" s="77">
        <v>84.64</v>
      </c>
      <c r="H5" s="77">
        <f t="shared" si="1"/>
        <v>50.784</v>
      </c>
      <c r="I5" s="76">
        <f t="shared" si="2"/>
        <v>77.084</v>
      </c>
      <c r="J5" s="77">
        <f t="shared" si="3"/>
        <v>2</v>
      </c>
      <c r="K5" s="22"/>
    </row>
    <row r="6" spans="1:11" s="28" customFormat="1" ht="17.25" customHeight="1">
      <c r="A6" s="12">
        <v>2</v>
      </c>
      <c r="B6" s="17" t="s">
        <v>228</v>
      </c>
      <c r="C6" s="19" t="s">
        <v>395</v>
      </c>
      <c r="D6" s="25" t="s">
        <v>427</v>
      </c>
      <c r="E6" s="75" t="s">
        <v>249</v>
      </c>
      <c r="F6" s="76">
        <f t="shared" si="0"/>
        <v>27.74</v>
      </c>
      <c r="G6" s="77">
        <v>82.08</v>
      </c>
      <c r="H6" s="77">
        <f t="shared" si="1"/>
        <v>49.248</v>
      </c>
      <c r="I6" s="76">
        <f t="shared" si="2"/>
        <v>76.988</v>
      </c>
      <c r="J6" s="77">
        <f t="shared" si="3"/>
        <v>3</v>
      </c>
      <c r="K6" s="22"/>
    </row>
    <row r="7" spans="1:11" s="28" customFormat="1" ht="17.25" customHeight="1">
      <c r="A7" s="12">
        <v>3</v>
      </c>
      <c r="B7" s="17" t="s">
        <v>229</v>
      </c>
      <c r="C7" s="19" t="s">
        <v>396</v>
      </c>
      <c r="D7" s="25" t="s">
        <v>427</v>
      </c>
      <c r="E7" s="75" t="s">
        <v>188</v>
      </c>
      <c r="F7" s="76">
        <f t="shared" si="0"/>
        <v>26.84</v>
      </c>
      <c r="G7" s="77">
        <v>82.94</v>
      </c>
      <c r="H7" s="77">
        <f t="shared" si="1"/>
        <v>49.763999999999996</v>
      </c>
      <c r="I7" s="76">
        <f t="shared" si="2"/>
        <v>76.604</v>
      </c>
      <c r="J7" s="77">
        <f t="shared" si="3"/>
        <v>4</v>
      </c>
      <c r="K7" s="22"/>
    </row>
    <row r="8" spans="1:11" s="28" customFormat="1" ht="17.25" customHeight="1">
      <c r="A8" s="12">
        <v>4</v>
      </c>
      <c r="B8" s="17" t="s">
        <v>230</v>
      </c>
      <c r="C8" s="19" t="s">
        <v>397</v>
      </c>
      <c r="D8" s="25" t="s">
        <v>427</v>
      </c>
      <c r="E8" s="75" t="s">
        <v>250</v>
      </c>
      <c r="F8" s="76">
        <f t="shared" si="0"/>
        <v>26.560000000000002</v>
      </c>
      <c r="G8" s="77">
        <v>82.22</v>
      </c>
      <c r="H8" s="77">
        <f t="shared" si="1"/>
        <v>49.332</v>
      </c>
      <c r="I8" s="76">
        <f t="shared" si="2"/>
        <v>75.892</v>
      </c>
      <c r="J8" s="77">
        <f t="shared" si="3"/>
        <v>5</v>
      </c>
      <c r="K8" s="22"/>
    </row>
    <row r="9" spans="1:11" s="28" customFormat="1" ht="17.25" customHeight="1">
      <c r="A9" s="12">
        <v>5</v>
      </c>
      <c r="B9" s="17" t="s">
        <v>231</v>
      </c>
      <c r="C9" s="19" t="s">
        <v>398</v>
      </c>
      <c r="D9" s="25" t="s">
        <v>427</v>
      </c>
      <c r="E9" s="75" t="s">
        <v>251</v>
      </c>
      <c r="F9" s="76">
        <f t="shared" si="0"/>
        <v>26.460000000000004</v>
      </c>
      <c r="G9" s="77">
        <v>82.22</v>
      </c>
      <c r="H9" s="77">
        <f t="shared" si="1"/>
        <v>49.332</v>
      </c>
      <c r="I9" s="76">
        <f t="shared" si="2"/>
        <v>75.792</v>
      </c>
      <c r="J9" s="77">
        <f t="shared" si="3"/>
        <v>6</v>
      </c>
      <c r="K9" s="22"/>
    </row>
    <row r="10" spans="1:11" s="28" customFormat="1" ht="17.25" customHeight="1">
      <c r="A10" s="12">
        <v>12</v>
      </c>
      <c r="B10" s="10" t="s">
        <v>238</v>
      </c>
      <c r="C10" s="19" t="s">
        <v>405</v>
      </c>
      <c r="D10" s="25" t="s">
        <v>427</v>
      </c>
      <c r="E10" s="75" t="s">
        <v>445</v>
      </c>
      <c r="F10" s="76">
        <f t="shared" si="0"/>
        <v>24.8</v>
      </c>
      <c r="G10" s="77">
        <v>82.72</v>
      </c>
      <c r="H10" s="77">
        <f t="shared" si="1"/>
        <v>49.632</v>
      </c>
      <c r="I10" s="76">
        <f t="shared" si="2"/>
        <v>74.432</v>
      </c>
      <c r="J10" s="77">
        <f t="shared" si="3"/>
        <v>7</v>
      </c>
      <c r="K10" s="22"/>
    </row>
    <row r="11" spans="1:11" s="28" customFormat="1" ht="17.25" customHeight="1">
      <c r="A11" s="12">
        <v>7</v>
      </c>
      <c r="B11" s="17" t="s">
        <v>233</v>
      </c>
      <c r="C11" s="19" t="s">
        <v>400</v>
      </c>
      <c r="D11" s="25" t="s">
        <v>427</v>
      </c>
      <c r="E11" s="75" t="s">
        <v>252</v>
      </c>
      <c r="F11" s="76">
        <f t="shared" si="0"/>
        <v>25.580000000000002</v>
      </c>
      <c r="G11" s="77">
        <v>81.38</v>
      </c>
      <c r="H11" s="77">
        <f t="shared" si="1"/>
        <v>48.827999999999996</v>
      </c>
      <c r="I11" s="76">
        <f t="shared" si="2"/>
        <v>74.408</v>
      </c>
      <c r="J11" s="77">
        <f t="shared" si="3"/>
        <v>8</v>
      </c>
      <c r="K11" s="22"/>
    </row>
    <row r="12" spans="1:11" s="28" customFormat="1" ht="17.25" customHeight="1">
      <c r="A12" s="12">
        <v>11</v>
      </c>
      <c r="B12" s="17" t="s">
        <v>237</v>
      </c>
      <c r="C12" s="19" t="s">
        <v>404</v>
      </c>
      <c r="D12" s="25" t="s">
        <v>427</v>
      </c>
      <c r="E12" s="75" t="s">
        <v>162</v>
      </c>
      <c r="F12" s="76">
        <f t="shared" si="0"/>
        <v>25.02</v>
      </c>
      <c r="G12" s="77">
        <v>81.68</v>
      </c>
      <c r="H12" s="77">
        <f t="shared" si="1"/>
        <v>49.008</v>
      </c>
      <c r="I12" s="76">
        <f t="shared" si="2"/>
        <v>74.028</v>
      </c>
      <c r="J12" s="77">
        <f t="shared" si="3"/>
        <v>9</v>
      </c>
      <c r="K12" s="22"/>
    </row>
    <row r="13" spans="1:11" s="28" customFormat="1" ht="17.25" customHeight="1">
      <c r="A13" s="12">
        <v>9</v>
      </c>
      <c r="B13" s="17" t="s">
        <v>235</v>
      </c>
      <c r="C13" s="19" t="s">
        <v>402</v>
      </c>
      <c r="D13" s="25" t="s">
        <v>427</v>
      </c>
      <c r="E13" s="75" t="s">
        <v>161</v>
      </c>
      <c r="F13" s="76">
        <f t="shared" si="0"/>
        <v>25.14</v>
      </c>
      <c r="G13" s="77">
        <v>80.8</v>
      </c>
      <c r="H13" s="77">
        <f t="shared" si="1"/>
        <v>48.48</v>
      </c>
      <c r="I13" s="76">
        <f t="shared" si="2"/>
        <v>73.62</v>
      </c>
      <c r="J13" s="77">
        <f t="shared" si="3"/>
        <v>10</v>
      </c>
      <c r="K13" s="22"/>
    </row>
    <row r="14" spans="1:11" s="28" customFormat="1" ht="17.25" customHeight="1">
      <c r="A14" s="12">
        <v>8</v>
      </c>
      <c r="B14" s="17" t="s">
        <v>234</v>
      </c>
      <c r="C14" s="19" t="s">
        <v>401</v>
      </c>
      <c r="D14" s="25" t="s">
        <v>427</v>
      </c>
      <c r="E14" s="75" t="s">
        <v>253</v>
      </c>
      <c r="F14" s="76">
        <f t="shared" si="0"/>
        <v>25.16</v>
      </c>
      <c r="G14" s="77">
        <v>80.16</v>
      </c>
      <c r="H14" s="77">
        <f t="shared" si="1"/>
        <v>48.096</v>
      </c>
      <c r="I14" s="76">
        <f t="shared" si="2"/>
        <v>73.256</v>
      </c>
      <c r="J14" s="77">
        <f t="shared" si="3"/>
        <v>11</v>
      </c>
      <c r="K14" s="22"/>
    </row>
    <row r="15" spans="1:11" s="28" customFormat="1" ht="17.25" customHeight="1" thickBot="1">
      <c r="A15" s="29">
        <v>10</v>
      </c>
      <c r="B15" s="30" t="s">
        <v>236</v>
      </c>
      <c r="C15" s="32" t="s">
        <v>403</v>
      </c>
      <c r="D15" s="27" t="s">
        <v>427</v>
      </c>
      <c r="E15" s="78" t="s">
        <v>133</v>
      </c>
      <c r="F15" s="79">
        <f t="shared" si="0"/>
        <v>25.1</v>
      </c>
      <c r="G15" s="80">
        <v>74.16</v>
      </c>
      <c r="H15" s="80">
        <f t="shared" si="1"/>
        <v>44.495999999999995</v>
      </c>
      <c r="I15" s="79">
        <f t="shared" si="2"/>
        <v>69.596</v>
      </c>
      <c r="J15" s="80">
        <f t="shared" si="3"/>
        <v>12</v>
      </c>
      <c r="K15" s="33"/>
    </row>
    <row r="16" spans="1:11" s="28" customFormat="1" ht="17.25" customHeight="1" thickTop="1">
      <c r="A16" s="37">
        <v>1</v>
      </c>
      <c r="B16" s="38" t="s">
        <v>92</v>
      </c>
      <c r="C16" s="39" t="s">
        <v>406</v>
      </c>
      <c r="D16" s="40" t="s">
        <v>428</v>
      </c>
      <c r="E16" s="81" t="s">
        <v>254</v>
      </c>
      <c r="F16" s="82">
        <f aca="true" t="shared" si="4" ref="F16:F33">E16*0.4</f>
        <v>32.42</v>
      </c>
      <c r="G16" s="83">
        <v>83.32</v>
      </c>
      <c r="H16" s="83">
        <f aca="true" t="shared" si="5" ref="H16:H33">G16*0.6</f>
        <v>49.992</v>
      </c>
      <c r="I16" s="82">
        <f aca="true" t="shared" si="6" ref="I16:I33">F16+H16</f>
        <v>82.412</v>
      </c>
      <c r="J16" s="83">
        <f>RANK(I16,$I$16:$I$18,0)</f>
        <v>1</v>
      </c>
      <c r="K16" s="41"/>
    </row>
    <row r="17" spans="1:11" s="28" customFormat="1" ht="17.25" customHeight="1">
      <c r="A17" s="12">
        <v>2</v>
      </c>
      <c r="B17" s="10" t="s">
        <v>93</v>
      </c>
      <c r="C17" s="19" t="s">
        <v>407</v>
      </c>
      <c r="D17" s="25" t="s">
        <v>428</v>
      </c>
      <c r="E17" s="75" t="s">
        <v>255</v>
      </c>
      <c r="F17" s="76">
        <f t="shared" si="4"/>
        <v>30.860000000000003</v>
      </c>
      <c r="G17" s="77">
        <v>82.44</v>
      </c>
      <c r="H17" s="77">
        <f t="shared" si="5"/>
        <v>49.464</v>
      </c>
      <c r="I17" s="76">
        <f t="shared" si="6"/>
        <v>80.324</v>
      </c>
      <c r="J17" s="77">
        <f>RANK(I17,$I$16:$I$18,0)</f>
        <v>2</v>
      </c>
      <c r="K17" s="22"/>
    </row>
    <row r="18" spans="1:11" s="28" customFormat="1" ht="17.25" customHeight="1" thickBot="1">
      <c r="A18" s="42">
        <v>3</v>
      </c>
      <c r="B18" s="43" t="s">
        <v>94</v>
      </c>
      <c r="C18" s="44" t="s">
        <v>408</v>
      </c>
      <c r="D18" s="45" t="s">
        <v>428</v>
      </c>
      <c r="E18" s="84" t="s">
        <v>256</v>
      </c>
      <c r="F18" s="85">
        <f t="shared" si="4"/>
        <v>30.460000000000004</v>
      </c>
      <c r="G18" s="86">
        <v>81.14</v>
      </c>
      <c r="H18" s="86">
        <f t="shared" si="5"/>
        <v>48.684</v>
      </c>
      <c r="I18" s="85">
        <f t="shared" si="6"/>
        <v>79.144</v>
      </c>
      <c r="J18" s="86">
        <f>RANK(I18,$I$16:$I$18,0)</f>
        <v>3</v>
      </c>
      <c r="K18" s="46"/>
    </row>
    <row r="19" spans="1:11" s="28" customFormat="1" ht="17.25" customHeight="1" thickTop="1">
      <c r="A19" s="15">
        <v>1</v>
      </c>
      <c r="B19" s="11" t="s">
        <v>95</v>
      </c>
      <c r="C19" s="34" t="s">
        <v>409</v>
      </c>
      <c r="D19" s="35" t="s">
        <v>98</v>
      </c>
      <c r="E19" s="87" t="s">
        <v>257</v>
      </c>
      <c r="F19" s="88">
        <f t="shared" si="4"/>
        <v>29.74</v>
      </c>
      <c r="G19" s="89">
        <v>82.98</v>
      </c>
      <c r="H19" s="89">
        <f t="shared" si="5"/>
        <v>49.788000000000004</v>
      </c>
      <c r="I19" s="88">
        <f t="shared" si="6"/>
        <v>79.528</v>
      </c>
      <c r="J19" s="89">
        <v>1</v>
      </c>
      <c r="K19" s="36"/>
    </row>
    <row r="20" spans="1:11" s="28" customFormat="1" ht="17.25" customHeight="1">
      <c r="A20" s="12">
        <v>2</v>
      </c>
      <c r="B20" s="10" t="s">
        <v>96</v>
      </c>
      <c r="C20" s="19" t="s">
        <v>410</v>
      </c>
      <c r="D20" s="25" t="s">
        <v>98</v>
      </c>
      <c r="E20" s="75" t="s">
        <v>258</v>
      </c>
      <c r="F20" s="76">
        <f t="shared" si="4"/>
        <v>26.860000000000003</v>
      </c>
      <c r="G20" s="77">
        <v>83.04</v>
      </c>
      <c r="H20" s="77">
        <f t="shared" si="5"/>
        <v>49.824000000000005</v>
      </c>
      <c r="I20" s="76">
        <f t="shared" si="6"/>
        <v>76.68400000000001</v>
      </c>
      <c r="J20" s="77">
        <v>2</v>
      </c>
      <c r="K20" s="22"/>
    </row>
    <row r="21" spans="1:11" s="28" customFormat="1" ht="17.25" customHeight="1" thickBot="1">
      <c r="A21" s="29">
        <v>3</v>
      </c>
      <c r="B21" s="47" t="s">
        <v>97</v>
      </c>
      <c r="C21" s="32" t="s">
        <v>411</v>
      </c>
      <c r="D21" s="27" t="s">
        <v>98</v>
      </c>
      <c r="E21" s="78" t="s">
        <v>193</v>
      </c>
      <c r="F21" s="79">
        <f t="shared" si="4"/>
        <v>23.78</v>
      </c>
      <c r="G21" s="123" t="s">
        <v>446</v>
      </c>
      <c r="H21" s="92"/>
      <c r="I21" s="79" t="s">
        <v>444</v>
      </c>
      <c r="J21" s="80">
        <v>3</v>
      </c>
      <c r="K21" s="33"/>
    </row>
    <row r="22" spans="1:11" s="28" customFormat="1" ht="17.25" customHeight="1" thickTop="1">
      <c r="A22" s="37">
        <v>1</v>
      </c>
      <c r="B22" s="38" t="s">
        <v>239</v>
      </c>
      <c r="C22" s="39" t="s">
        <v>412</v>
      </c>
      <c r="D22" s="40" t="s">
        <v>429</v>
      </c>
      <c r="E22" s="81" t="s">
        <v>259</v>
      </c>
      <c r="F22" s="82">
        <f t="shared" si="4"/>
        <v>27.680000000000003</v>
      </c>
      <c r="G22" s="83">
        <v>82.96</v>
      </c>
      <c r="H22" s="83">
        <f t="shared" si="5"/>
        <v>49.775999999999996</v>
      </c>
      <c r="I22" s="82">
        <f t="shared" si="6"/>
        <v>77.456</v>
      </c>
      <c r="J22" s="83">
        <f>RANK(I22,$I$22:$I$24,0)</f>
        <v>1</v>
      </c>
      <c r="K22" s="41"/>
    </row>
    <row r="23" spans="1:11" s="28" customFormat="1" ht="17.25" customHeight="1">
      <c r="A23" s="12">
        <v>2</v>
      </c>
      <c r="B23" s="17" t="s">
        <v>240</v>
      </c>
      <c r="C23" s="19" t="s">
        <v>413</v>
      </c>
      <c r="D23" s="25" t="s">
        <v>429</v>
      </c>
      <c r="E23" s="75" t="s">
        <v>161</v>
      </c>
      <c r="F23" s="76">
        <f t="shared" si="4"/>
        <v>25.14</v>
      </c>
      <c r="G23" s="77">
        <v>83.96</v>
      </c>
      <c r="H23" s="77">
        <f t="shared" si="5"/>
        <v>50.376</v>
      </c>
      <c r="I23" s="76">
        <f t="shared" si="6"/>
        <v>75.51599999999999</v>
      </c>
      <c r="J23" s="77">
        <f>RANK(I23,$I$22:$I$24,0)</f>
        <v>2</v>
      </c>
      <c r="K23" s="22"/>
    </row>
    <row r="24" spans="1:11" s="28" customFormat="1" ht="17.25" customHeight="1" thickBot="1">
      <c r="A24" s="42">
        <v>3</v>
      </c>
      <c r="B24" s="48" t="s">
        <v>241</v>
      </c>
      <c r="C24" s="44" t="s">
        <v>414</v>
      </c>
      <c r="D24" s="45" t="s">
        <v>429</v>
      </c>
      <c r="E24" s="84" t="s">
        <v>260</v>
      </c>
      <c r="F24" s="85">
        <f t="shared" si="4"/>
        <v>23.480000000000004</v>
      </c>
      <c r="G24" s="86">
        <v>82.02</v>
      </c>
      <c r="H24" s="86">
        <f t="shared" si="5"/>
        <v>49.211999999999996</v>
      </c>
      <c r="I24" s="85">
        <f t="shared" si="6"/>
        <v>72.69200000000001</v>
      </c>
      <c r="J24" s="86">
        <f>RANK(I24,$I$22:$I$24,0)</f>
        <v>3</v>
      </c>
      <c r="K24" s="46"/>
    </row>
    <row r="25" spans="1:11" s="28" customFormat="1" ht="17.25" customHeight="1" thickTop="1">
      <c r="A25" s="15">
        <v>1</v>
      </c>
      <c r="B25" s="11" t="s">
        <v>242</v>
      </c>
      <c r="C25" s="34" t="s">
        <v>415</v>
      </c>
      <c r="D25" s="35" t="s">
        <v>430</v>
      </c>
      <c r="E25" s="87" t="s">
        <v>261</v>
      </c>
      <c r="F25" s="88">
        <f t="shared" si="4"/>
        <v>22.66</v>
      </c>
      <c r="G25" s="89">
        <v>83.62</v>
      </c>
      <c r="H25" s="89">
        <f t="shared" si="5"/>
        <v>50.172000000000004</v>
      </c>
      <c r="I25" s="88">
        <f t="shared" si="6"/>
        <v>72.83200000000001</v>
      </c>
      <c r="J25" s="89">
        <f>RANK(I25,$I$25:$I$27,0)</f>
        <v>1</v>
      </c>
      <c r="K25" s="36"/>
    </row>
    <row r="26" spans="1:11" s="28" customFormat="1" ht="17.25" customHeight="1">
      <c r="A26" s="12">
        <v>2</v>
      </c>
      <c r="B26" s="11" t="s">
        <v>432</v>
      </c>
      <c r="C26" s="19" t="s">
        <v>416</v>
      </c>
      <c r="D26" s="25" t="s">
        <v>430</v>
      </c>
      <c r="E26" s="75" t="s">
        <v>262</v>
      </c>
      <c r="F26" s="76">
        <f t="shared" si="4"/>
        <v>22.3</v>
      </c>
      <c r="G26" s="77">
        <v>83.5</v>
      </c>
      <c r="H26" s="77">
        <f t="shared" si="5"/>
        <v>50.1</v>
      </c>
      <c r="I26" s="76">
        <f t="shared" si="6"/>
        <v>72.4</v>
      </c>
      <c r="J26" s="77">
        <f>RANK(I26,$I$25:$I$27,0)</f>
        <v>2</v>
      </c>
      <c r="K26" s="22"/>
    </row>
    <row r="27" spans="1:11" s="28" customFormat="1" ht="17.25" customHeight="1" thickBot="1">
      <c r="A27" s="29">
        <v>3</v>
      </c>
      <c r="B27" s="47" t="s">
        <v>243</v>
      </c>
      <c r="C27" s="32" t="s">
        <v>417</v>
      </c>
      <c r="D27" s="27" t="s">
        <v>430</v>
      </c>
      <c r="E27" s="78" t="s">
        <v>263</v>
      </c>
      <c r="F27" s="79">
        <f t="shared" si="4"/>
        <v>19.72</v>
      </c>
      <c r="G27" s="80">
        <v>82.2</v>
      </c>
      <c r="H27" s="80">
        <f t="shared" si="5"/>
        <v>49.32</v>
      </c>
      <c r="I27" s="79">
        <f t="shared" si="6"/>
        <v>69.03999999999999</v>
      </c>
      <c r="J27" s="80">
        <f>RANK(I27,$I$25:$I$27,0)</f>
        <v>3</v>
      </c>
      <c r="K27" s="33"/>
    </row>
    <row r="28" spans="1:11" s="28" customFormat="1" ht="17.25" customHeight="1" thickTop="1">
      <c r="A28" s="37">
        <v>1</v>
      </c>
      <c r="B28" s="38" t="s">
        <v>244</v>
      </c>
      <c r="C28" s="39" t="s">
        <v>418</v>
      </c>
      <c r="D28" s="40" t="s">
        <v>431</v>
      </c>
      <c r="E28" s="81" t="s">
        <v>264</v>
      </c>
      <c r="F28" s="82">
        <f>E28*0.4</f>
        <v>27.24</v>
      </c>
      <c r="G28" s="83">
        <v>83.14</v>
      </c>
      <c r="H28" s="83">
        <f>G28*0.6</f>
        <v>49.884</v>
      </c>
      <c r="I28" s="82">
        <f>F28+H28</f>
        <v>77.124</v>
      </c>
      <c r="J28" s="83">
        <f>RANK(I28,$I$28:$I$30,0)</f>
        <v>1</v>
      </c>
      <c r="K28" s="41"/>
    </row>
    <row r="29" spans="1:11" s="28" customFormat="1" ht="17.25" customHeight="1">
      <c r="A29" s="12">
        <v>2</v>
      </c>
      <c r="B29" s="10" t="s">
        <v>245</v>
      </c>
      <c r="C29" s="19" t="s">
        <v>419</v>
      </c>
      <c r="D29" s="25" t="s">
        <v>431</v>
      </c>
      <c r="E29" s="75" t="s">
        <v>198</v>
      </c>
      <c r="F29" s="76">
        <f>E29*0.4</f>
        <v>24.040000000000003</v>
      </c>
      <c r="G29" s="77">
        <v>83.26</v>
      </c>
      <c r="H29" s="77">
        <f>G29*0.6</f>
        <v>49.956</v>
      </c>
      <c r="I29" s="76">
        <f>F29+H29</f>
        <v>73.99600000000001</v>
      </c>
      <c r="J29" s="77">
        <f>RANK(I29,$I$28:$I$30,0)</f>
        <v>2</v>
      </c>
      <c r="K29" s="22"/>
    </row>
    <row r="30" spans="1:11" s="28" customFormat="1" ht="17.25" customHeight="1" thickBot="1">
      <c r="A30" s="42">
        <v>3</v>
      </c>
      <c r="B30" s="43" t="s">
        <v>246</v>
      </c>
      <c r="C30" s="44" t="s">
        <v>420</v>
      </c>
      <c r="D30" s="45" t="s">
        <v>431</v>
      </c>
      <c r="E30" s="84" t="s">
        <v>146</v>
      </c>
      <c r="F30" s="85">
        <f>E30*0.4</f>
        <v>23.86</v>
      </c>
      <c r="G30" s="86">
        <v>81.6</v>
      </c>
      <c r="H30" s="86">
        <f>G30*0.6</f>
        <v>48.959999999999994</v>
      </c>
      <c r="I30" s="85">
        <f>F30+H30</f>
        <v>72.82</v>
      </c>
      <c r="J30" s="86">
        <f>RANK(I30,$I$28:$I$30,0)</f>
        <v>3</v>
      </c>
      <c r="K30" s="46"/>
    </row>
    <row r="31" spans="1:11" s="28" customFormat="1" ht="17.25" customHeight="1" thickTop="1">
      <c r="A31" s="15">
        <v>1</v>
      </c>
      <c r="B31" s="11" t="s">
        <v>99</v>
      </c>
      <c r="C31" s="34" t="s">
        <v>421</v>
      </c>
      <c r="D31" s="35" t="s">
        <v>102</v>
      </c>
      <c r="E31" s="87" t="s">
        <v>265</v>
      </c>
      <c r="F31" s="88">
        <f t="shared" si="4"/>
        <v>28.060000000000002</v>
      </c>
      <c r="G31" s="89">
        <v>83.88</v>
      </c>
      <c r="H31" s="89">
        <f t="shared" si="5"/>
        <v>50.327999999999996</v>
      </c>
      <c r="I31" s="88">
        <f t="shared" si="6"/>
        <v>78.388</v>
      </c>
      <c r="J31" s="89">
        <f>RANK(I31,$I$31:$I$33,0)</f>
        <v>1</v>
      </c>
      <c r="K31" s="36"/>
    </row>
    <row r="32" spans="1:11" s="28" customFormat="1" ht="17.25" customHeight="1">
      <c r="A32" s="12">
        <v>2</v>
      </c>
      <c r="B32" s="10" t="s">
        <v>100</v>
      </c>
      <c r="C32" s="19" t="s">
        <v>422</v>
      </c>
      <c r="D32" s="25" t="s">
        <v>102</v>
      </c>
      <c r="E32" s="75" t="s">
        <v>266</v>
      </c>
      <c r="F32" s="76">
        <f t="shared" si="4"/>
        <v>27.439999999999998</v>
      </c>
      <c r="G32" s="77">
        <v>84.12</v>
      </c>
      <c r="H32" s="77">
        <f t="shared" si="5"/>
        <v>50.472</v>
      </c>
      <c r="I32" s="76">
        <f t="shared" si="6"/>
        <v>77.912</v>
      </c>
      <c r="J32" s="77">
        <f>RANK(I32,$I$31:$I$33,0)</f>
        <v>2</v>
      </c>
      <c r="K32" s="22"/>
    </row>
    <row r="33" spans="1:11" s="28" customFormat="1" ht="17.25" customHeight="1">
      <c r="A33" s="12">
        <v>3</v>
      </c>
      <c r="B33" s="10" t="s">
        <v>101</v>
      </c>
      <c r="C33" s="19" t="s">
        <v>423</v>
      </c>
      <c r="D33" s="25" t="s">
        <v>102</v>
      </c>
      <c r="E33" s="75" t="s">
        <v>267</v>
      </c>
      <c r="F33" s="76">
        <f t="shared" si="4"/>
        <v>26.04</v>
      </c>
      <c r="G33" s="77">
        <v>83.56</v>
      </c>
      <c r="H33" s="77">
        <f t="shared" si="5"/>
        <v>50.136</v>
      </c>
      <c r="I33" s="76">
        <f t="shared" si="6"/>
        <v>76.176</v>
      </c>
      <c r="J33" s="77">
        <f>RANK(I33,$I$31:$I$33,0)</f>
        <v>3</v>
      </c>
      <c r="K33" s="22"/>
    </row>
    <row r="34" ht="14.25">
      <c r="C34" s="6"/>
    </row>
    <row r="35" ht="14.25">
      <c r="C35" s="6"/>
    </row>
    <row r="36" ht="14.25">
      <c r="C36" s="6"/>
    </row>
    <row r="37" ht="14.25">
      <c r="C37" s="6"/>
    </row>
    <row r="38" ht="14.25">
      <c r="C38" s="6"/>
    </row>
    <row r="39" ht="14.25">
      <c r="C39" s="6"/>
    </row>
    <row r="40" ht="14.25">
      <c r="C40" s="6"/>
    </row>
    <row r="41" ht="14.25">
      <c r="C41" s="6"/>
    </row>
    <row r="42" ht="14.25">
      <c r="C42" s="6"/>
    </row>
    <row r="43" ht="14.25">
      <c r="C43" s="6"/>
    </row>
    <row r="44" ht="14.25">
      <c r="C44" s="6"/>
    </row>
    <row r="45" ht="14.25">
      <c r="C45" s="6"/>
    </row>
    <row r="46" ht="14.25">
      <c r="C46" s="6"/>
    </row>
    <row r="47" ht="14.25">
      <c r="C47" s="6"/>
    </row>
    <row r="48" ht="14.25">
      <c r="C48" s="6"/>
    </row>
    <row r="49" ht="14.25">
      <c r="C49" s="6"/>
    </row>
    <row r="50" ht="14.25">
      <c r="C50" s="6"/>
    </row>
    <row r="51" ht="14.25">
      <c r="C51" s="6"/>
    </row>
    <row r="52" ht="14.25">
      <c r="C52" s="6"/>
    </row>
    <row r="53" ht="14.25">
      <c r="C53" s="6"/>
    </row>
    <row r="54" ht="14.25">
      <c r="C54" s="6"/>
    </row>
    <row r="55" ht="14.25">
      <c r="C55" s="6"/>
    </row>
    <row r="56" ht="14.25">
      <c r="C56" s="6"/>
    </row>
    <row r="57" ht="14.25">
      <c r="C57" s="6"/>
    </row>
    <row r="58" ht="14.25">
      <c r="C58" s="6"/>
    </row>
    <row r="59" ht="14.25">
      <c r="C59" s="6"/>
    </row>
    <row r="60" ht="14.25">
      <c r="C60" s="6"/>
    </row>
    <row r="61" ht="14.25">
      <c r="C61" s="6"/>
    </row>
    <row r="62" ht="14.25">
      <c r="C62" s="6"/>
    </row>
    <row r="63" ht="14.25">
      <c r="C63" s="6"/>
    </row>
    <row r="64" ht="14.25">
      <c r="C64" s="6"/>
    </row>
    <row r="65" ht="14.25">
      <c r="C65" s="6"/>
    </row>
    <row r="66" ht="14.25">
      <c r="C66" s="6"/>
    </row>
    <row r="67" ht="14.25">
      <c r="C67" s="6"/>
    </row>
    <row r="68" ht="14.25">
      <c r="C68" s="6"/>
    </row>
    <row r="69" ht="14.25">
      <c r="C69" s="6"/>
    </row>
    <row r="70" ht="14.25">
      <c r="C70" s="6"/>
    </row>
    <row r="71" ht="14.25">
      <c r="C71" s="6"/>
    </row>
    <row r="72" ht="14.25">
      <c r="C72" s="6"/>
    </row>
    <row r="73" ht="14.25">
      <c r="C73" s="6"/>
    </row>
    <row r="74" ht="14.25">
      <c r="C74" s="6"/>
    </row>
    <row r="75" ht="14.25">
      <c r="C75" s="6"/>
    </row>
    <row r="76" ht="14.25">
      <c r="C76" s="6"/>
    </row>
    <row r="77" ht="14.25">
      <c r="C77" s="6"/>
    </row>
    <row r="78" ht="14.25">
      <c r="C78" s="6"/>
    </row>
    <row r="79" ht="14.25">
      <c r="C79" s="6"/>
    </row>
    <row r="80" ht="14.25">
      <c r="C80" s="6"/>
    </row>
    <row r="81" ht="14.25">
      <c r="C81" s="6"/>
    </row>
    <row r="82" ht="14.25">
      <c r="C82" s="6"/>
    </row>
    <row r="83" ht="14.25">
      <c r="C83" s="6"/>
    </row>
    <row r="84" ht="14.25">
      <c r="C84" s="6"/>
    </row>
    <row r="85" ht="14.25">
      <c r="C85" s="6"/>
    </row>
    <row r="86" ht="14.25">
      <c r="C86" s="6"/>
    </row>
    <row r="87" ht="14.25">
      <c r="C87" s="6"/>
    </row>
    <row r="88" ht="14.25">
      <c r="C88" s="6"/>
    </row>
    <row r="89" ht="14.25">
      <c r="C89" s="6"/>
    </row>
    <row r="90" ht="14.25">
      <c r="C90" s="6"/>
    </row>
    <row r="91" ht="14.25">
      <c r="C91" s="6"/>
    </row>
    <row r="92" ht="14.25">
      <c r="C92" s="6"/>
    </row>
    <row r="93" ht="14.25">
      <c r="C93" s="6"/>
    </row>
    <row r="94" ht="14.25">
      <c r="C94" s="6"/>
    </row>
    <row r="95" ht="14.25">
      <c r="C95" s="6"/>
    </row>
    <row r="96" ht="14.25">
      <c r="C96" s="6"/>
    </row>
    <row r="97" ht="14.25">
      <c r="C97" s="6"/>
    </row>
    <row r="98" ht="14.25">
      <c r="C98" s="6"/>
    </row>
    <row r="99" ht="14.25">
      <c r="C99" s="6"/>
    </row>
    <row r="100" ht="14.25">
      <c r="C100" s="6"/>
    </row>
    <row r="101" ht="14.25">
      <c r="C101" s="6"/>
    </row>
    <row r="102" ht="14.25">
      <c r="C102" s="6"/>
    </row>
    <row r="103" ht="14.25">
      <c r="C103" s="6"/>
    </row>
    <row r="104" ht="14.25">
      <c r="C104" s="6"/>
    </row>
    <row r="105" ht="14.25">
      <c r="C105" s="6"/>
    </row>
    <row r="106" ht="14.25">
      <c r="C106" s="6"/>
    </row>
    <row r="107" ht="14.25">
      <c r="C107" s="6"/>
    </row>
    <row r="108" ht="14.25">
      <c r="C108" s="6"/>
    </row>
    <row r="109" ht="14.25">
      <c r="C109" s="6"/>
    </row>
    <row r="110" ht="14.25">
      <c r="C110" s="6"/>
    </row>
    <row r="111" ht="14.25">
      <c r="C111" s="6"/>
    </row>
    <row r="112" ht="14.25">
      <c r="C112" s="6"/>
    </row>
    <row r="113" ht="14.25">
      <c r="C113" s="6"/>
    </row>
    <row r="114" ht="14.25">
      <c r="C114" s="6"/>
    </row>
    <row r="115" ht="14.25">
      <c r="C115" s="6"/>
    </row>
    <row r="116" ht="14.25">
      <c r="C116" s="6"/>
    </row>
    <row r="117" ht="14.25">
      <c r="C117" s="6"/>
    </row>
    <row r="118" ht="14.25">
      <c r="C118" s="6"/>
    </row>
    <row r="119" ht="14.25">
      <c r="C119" s="6"/>
    </row>
    <row r="120" ht="14.25">
      <c r="C120" s="6"/>
    </row>
    <row r="121" ht="14.25">
      <c r="C121" s="6"/>
    </row>
    <row r="122" ht="14.25">
      <c r="C122" s="6"/>
    </row>
    <row r="123" ht="14.25">
      <c r="C123" s="6"/>
    </row>
    <row r="124" ht="14.25">
      <c r="C124" s="6"/>
    </row>
    <row r="125" ht="14.25">
      <c r="C125" s="6"/>
    </row>
    <row r="126" ht="14.25">
      <c r="C126" s="6"/>
    </row>
    <row r="127" ht="14.25">
      <c r="C127" s="6"/>
    </row>
    <row r="128" ht="14.25">
      <c r="C128" s="6"/>
    </row>
    <row r="129" ht="14.25">
      <c r="C129" s="6"/>
    </row>
    <row r="130" ht="14.25">
      <c r="C130" s="6"/>
    </row>
    <row r="131" ht="14.25">
      <c r="C131" s="6"/>
    </row>
    <row r="132" ht="14.25">
      <c r="C132" s="6"/>
    </row>
    <row r="133" ht="14.25">
      <c r="C133" s="6"/>
    </row>
    <row r="134" ht="14.25">
      <c r="C134" s="6"/>
    </row>
    <row r="135" ht="14.25">
      <c r="C135" s="6"/>
    </row>
    <row r="136" ht="14.25">
      <c r="C136" s="6"/>
    </row>
    <row r="137" ht="14.25">
      <c r="C137" s="6"/>
    </row>
    <row r="138" ht="14.25">
      <c r="C138" s="6"/>
    </row>
    <row r="139" ht="14.25">
      <c r="C139" s="6"/>
    </row>
    <row r="140" ht="14.25">
      <c r="C140" s="6"/>
    </row>
  </sheetData>
  <mergeCells count="11">
    <mergeCell ref="K2:K3"/>
    <mergeCell ref="G21:H21"/>
    <mergeCell ref="C2:C3"/>
    <mergeCell ref="A1:K1"/>
    <mergeCell ref="A2:A3"/>
    <mergeCell ref="B2:B3"/>
    <mergeCell ref="D2:D3"/>
    <mergeCell ref="E2:F2"/>
    <mergeCell ref="G2:H2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2016-07-05T10:01:06Z</cp:lastPrinted>
  <dcterms:created xsi:type="dcterms:W3CDTF">2013-06-21T03:17:06Z</dcterms:created>
  <dcterms:modified xsi:type="dcterms:W3CDTF">2016-07-05T12:58:58Z</dcterms:modified>
  <cp:category/>
  <cp:version/>
  <cp:contentType/>
  <cp:contentStatus/>
</cp:coreProperties>
</file>