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75" windowHeight="3810" activeTab="1"/>
  </bookViews>
  <sheets>
    <sheet name="附件1分地区" sheetId="1" r:id="rId1"/>
    <sheet name="附件2分院校" sheetId="2" r:id="rId2"/>
  </sheets>
  <definedNames>
    <definedName name="_xlnm.Print_Area" localSheetId="1">'附件2分院校'!$A$1:$R$32</definedName>
  </definedNames>
  <calcPr fullCalcOnLoad="1"/>
</workbook>
</file>

<file path=xl/sharedStrings.xml><?xml version="1.0" encoding="utf-8"?>
<sst xmlns="http://schemas.openxmlformats.org/spreadsheetml/2006/main" count="90" uniqueCount="56">
  <si>
    <t>总数</t>
  </si>
  <si>
    <t>党政类</t>
  </si>
  <si>
    <t>法院类</t>
  </si>
  <si>
    <t>检察院类</t>
  </si>
  <si>
    <t>小计</t>
  </si>
  <si>
    <t>应届生</t>
  </si>
  <si>
    <t>本科生</t>
  </si>
  <si>
    <t>研究生</t>
  </si>
  <si>
    <t>福州市</t>
  </si>
  <si>
    <t>厦门市</t>
  </si>
  <si>
    <t>漳州市</t>
  </si>
  <si>
    <t>泉州市</t>
  </si>
  <si>
    <t>莆田市</t>
  </si>
  <si>
    <t>三明市</t>
  </si>
  <si>
    <t>南平市</t>
  </si>
  <si>
    <t>龙岩市</t>
  </si>
  <si>
    <t>宁德市</t>
  </si>
  <si>
    <t>平潭综合实验区</t>
  </si>
  <si>
    <t>合 计</t>
  </si>
  <si>
    <t>沿海类</t>
  </si>
  <si>
    <t>山区类</t>
  </si>
  <si>
    <t>厦门大学</t>
  </si>
  <si>
    <t>华侨大学</t>
  </si>
  <si>
    <t>福州大学</t>
  </si>
  <si>
    <t>福建师范大学</t>
  </si>
  <si>
    <t>福建农林大学</t>
  </si>
  <si>
    <t>福建医科大学</t>
  </si>
  <si>
    <t>福建中医药大学</t>
  </si>
  <si>
    <t>集美大学</t>
  </si>
  <si>
    <t>闽南师范大学</t>
  </si>
  <si>
    <t>省外重点大学</t>
  </si>
  <si>
    <t>合   计</t>
  </si>
  <si>
    <t>附件1</t>
  </si>
  <si>
    <r>
      <t>201</t>
    </r>
    <r>
      <rPr>
        <sz val="21"/>
        <rFont val="方正小标宋简体"/>
        <family val="4"/>
      </rPr>
      <t>7</t>
    </r>
    <r>
      <rPr>
        <sz val="21"/>
        <rFont val="方正小标宋简体"/>
        <family val="4"/>
      </rPr>
      <t>年福建省选调生接收名额计划安排表</t>
    </r>
  </si>
  <si>
    <t>2015届大学生村官</t>
  </si>
  <si>
    <t>2015届大学生村官定向招录</t>
  </si>
  <si>
    <t>2017年福建省选调生选拔计划分配表</t>
  </si>
  <si>
    <t>2015届大学生村官定向招录</t>
  </si>
  <si>
    <t>沿海类</t>
  </si>
  <si>
    <t>山区类</t>
  </si>
  <si>
    <t>*福建工程学院</t>
  </si>
  <si>
    <t>*厦门理工学院</t>
  </si>
  <si>
    <t>*泉州师范学院</t>
  </si>
  <si>
    <t>*仰恩大学</t>
  </si>
  <si>
    <t>*闽江学院</t>
  </si>
  <si>
    <t>*莆田学院</t>
  </si>
  <si>
    <t>*三明学院</t>
  </si>
  <si>
    <t>*龙岩学院</t>
  </si>
  <si>
    <t>*福建警察学院</t>
  </si>
  <si>
    <t>*武夷学院</t>
  </si>
  <si>
    <t>*福建江夏学院</t>
  </si>
  <si>
    <t>*宁德师范学院</t>
  </si>
  <si>
    <t>注：(1)加*的12所院校，只招录定向分配至23个省级扶贫开发工作重点县应届毕业生，须与当地组织部门签订5年最低服务年限的协议；(2)山区类选调生重点向省级扶贫开发工作重点县倾斜。（3）表中省内院校计划数主要用于各院校按1:8推优考试名额时参考。</t>
  </si>
  <si>
    <t>附件2</t>
  </si>
  <si>
    <t xml:space="preserve">      类别
      人数
 地区
</t>
  </si>
  <si>
    <t>注：1、大学生村官招录选调生分比例招录、定向招录，其中，比例招录是指按2015届大学生村官生源分布的比例进行招录；定向招录是比例
       招录后从本设区市生源自愿报考23个省级扶贫开发重点县的大学生村官中，给每个省级扶贫开发重点县定向招录3个，共计69名；
    2、博士生根据“双向选择”的原则，由省直单位和各设区市、平潭综合实验区根据人才需要确定接收名额。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</si>
</sst>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7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b/>
      <sz val="15"/>
      <name val="华文细黑"/>
      <family val="0"/>
    </font>
    <font>
      <sz val="14"/>
      <name val="仿宋_GB2312"/>
      <family val="3"/>
    </font>
    <font>
      <sz val="9"/>
      <name val="仿宋_GB2312"/>
      <family val="3"/>
    </font>
    <font>
      <b/>
      <sz val="14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0.5"/>
      <name val="仿宋_GB2312"/>
      <family val="3"/>
    </font>
    <font>
      <sz val="21"/>
      <name val="方正小标宋简体"/>
      <family val="4"/>
    </font>
    <font>
      <sz val="16"/>
      <name val="黑体"/>
      <family val="0"/>
    </font>
    <font>
      <sz val="12"/>
      <color indexed="10"/>
      <name val="楷体_GB2312"/>
      <family val="3"/>
    </font>
    <font>
      <sz val="12"/>
      <color indexed="10"/>
      <name val="宋体"/>
      <family val="0"/>
    </font>
    <font>
      <sz val="15"/>
      <name val="黑体"/>
      <family val="0"/>
    </font>
    <font>
      <sz val="11"/>
      <name val="仿宋_GB2312"/>
      <family val="3"/>
    </font>
    <font>
      <sz val="10.5"/>
      <name val="宋体"/>
      <family val="0"/>
    </font>
    <font>
      <sz val="14"/>
      <name val="黑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16" borderId="8" applyNumberFormat="0" applyAlignment="0" applyProtection="0"/>
    <xf numFmtId="0" fontId="35" fillId="7" borderId="5" applyNumberFormat="0" applyAlignment="0" applyProtection="0"/>
    <xf numFmtId="0" fontId="0" fillId="23" borderId="9" applyNumberFormat="0" applyFont="0" applyAlignment="0" applyProtection="0"/>
  </cellStyleXfs>
  <cellXfs count="83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4" borderId="11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left" vertical="top" wrapText="1"/>
      <protection/>
    </xf>
    <xf numFmtId="0" fontId="0" fillId="0" borderId="18" xfId="0" applyFont="1" applyBorder="1" applyAlignment="1" applyProtection="1">
      <alignment horizontal="left" vertical="top" wrapText="1"/>
      <protection/>
    </xf>
    <xf numFmtId="0" fontId="0" fillId="0" borderId="10" xfId="0" applyFont="1" applyBorder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17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9525</xdr:colOff>
      <xdr:row>4</xdr:row>
      <xdr:rowOff>9525</xdr:rowOff>
    </xdr:to>
    <xdr:sp>
      <xdr:nvSpPr>
        <xdr:cNvPr id="1" name="直接连接符 7"/>
        <xdr:cNvSpPr>
          <a:spLocks/>
        </xdr:cNvSpPr>
      </xdr:nvSpPr>
      <xdr:spPr>
        <a:xfrm flipH="1" flipV="1">
          <a:off x="0" y="762000"/>
          <a:ext cx="914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2" name="直接连接符 9"/>
        <xdr:cNvSpPr>
          <a:spLocks/>
        </xdr:cNvSpPr>
      </xdr:nvSpPr>
      <xdr:spPr>
        <a:xfrm>
          <a:off x="0" y="762000"/>
          <a:ext cx="9048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19050</xdr:rowOff>
    </xdr:to>
    <xdr:sp>
      <xdr:nvSpPr>
        <xdr:cNvPr id="1" name="__TH_L6"/>
        <xdr:cNvSpPr>
          <a:spLocks/>
        </xdr:cNvSpPr>
      </xdr:nvSpPr>
      <xdr:spPr>
        <a:xfrm>
          <a:off x="0" y="60007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9525</xdr:rowOff>
    </xdr:to>
    <xdr:sp>
      <xdr:nvSpPr>
        <xdr:cNvPr id="2" name="__TH_L7"/>
        <xdr:cNvSpPr>
          <a:spLocks/>
        </xdr:cNvSpPr>
      </xdr:nvSpPr>
      <xdr:spPr>
        <a:xfrm>
          <a:off x="0" y="600075"/>
          <a:ext cx="1295400" cy="885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676275</xdr:colOff>
      <xdr:row>3</xdr:row>
      <xdr:rowOff>19050</xdr:rowOff>
    </xdr:from>
    <xdr:to>
      <xdr:col>0</xdr:col>
      <xdr:colOff>838200</xdr:colOff>
      <xdr:row>3</xdr:row>
      <xdr:rowOff>209550</xdr:rowOff>
    </xdr:to>
    <xdr:sp>
      <xdr:nvSpPr>
        <xdr:cNvPr id="3" name="__TH_B119"/>
        <xdr:cNvSpPr txBox="1">
          <a:spLocks noChangeArrowheads="1"/>
        </xdr:cNvSpPr>
      </xdr:nvSpPr>
      <xdr:spPr>
        <a:xfrm>
          <a:off x="676275" y="6191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类</a:t>
          </a:r>
        </a:p>
      </xdr:txBody>
    </xdr:sp>
    <xdr:clientData/>
  </xdr:twoCellAnchor>
  <xdr:twoCellAnchor>
    <xdr:from>
      <xdr:col>0</xdr:col>
      <xdr:colOff>1038225</xdr:colOff>
      <xdr:row>3</xdr:row>
      <xdr:rowOff>57150</xdr:rowOff>
    </xdr:from>
    <xdr:to>
      <xdr:col>0</xdr:col>
      <xdr:colOff>1152525</xdr:colOff>
      <xdr:row>3</xdr:row>
      <xdr:rowOff>238125</xdr:rowOff>
    </xdr:to>
    <xdr:sp>
      <xdr:nvSpPr>
        <xdr:cNvPr id="4" name="__TH_B1210"/>
        <xdr:cNvSpPr txBox="1">
          <a:spLocks noChangeArrowheads="1"/>
        </xdr:cNvSpPr>
      </xdr:nvSpPr>
      <xdr:spPr>
        <a:xfrm>
          <a:off x="1038225" y="6572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别</a:t>
          </a:r>
        </a:p>
      </xdr:txBody>
    </xdr:sp>
    <xdr:clientData/>
  </xdr:twoCellAnchor>
  <xdr:twoCellAnchor>
    <xdr:from>
      <xdr:col>0</xdr:col>
      <xdr:colOff>685800</xdr:colOff>
      <xdr:row>3</xdr:row>
      <xdr:rowOff>285750</xdr:rowOff>
    </xdr:from>
    <xdr:to>
      <xdr:col>0</xdr:col>
      <xdr:colOff>847725</xdr:colOff>
      <xdr:row>4</xdr:row>
      <xdr:rowOff>57150</xdr:rowOff>
    </xdr:to>
    <xdr:sp>
      <xdr:nvSpPr>
        <xdr:cNvPr id="5" name="__TH_B2111"/>
        <xdr:cNvSpPr txBox="1">
          <a:spLocks noChangeArrowheads="1"/>
        </xdr:cNvSpPr>
      </xdr:nvSpPr>
      <xdr:spPr>
        <a:xfrm>
          <a:off x="685800" y="885825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学</a:t>
          </a:r>
        </a:p>
      </xdr:txBody>
    </xdr:sp>
    <xdr:clientData/>
  </xdr:twoCellAnchor>
  <xdr:twoCellAnchor>
    <xdr:from>
      <xdr:col>0</xdr:col>
      <xdr:colOff>1019175</xdr:colOff>
      <xdr:row>4</xdr:row>
      <xdr:rowOff>0</xdr:rowOff>
    </xdr:from>
    <xdr:to>
      <xdr:col>0</xdr:col>
      <xdr:colOff>1200150</xdr:colOff>
      <xdr:row>4</xdr:row>
      <xdr:rowOff>200025</xdr:rowOff>
    </xdr:to>
    <xdr:sp>
      <xdr:nvSpPr>
        <xdr:cNvPr id="6" name="__TH_B2212"/>
        <xdr:cNvSpPr txBox="1">
          <a:spLocks noChangeArrowheads="1"/>
        </xdr:cNvSpPr>
      </xdr:nvSpPr>
      <xdr:spPr>
        <a:xfrm>
          <a:off x="1019175" y="10382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历</a:t>
          </a:r>
        </a:p>
      </xdr:txBody>
    </xdr:sp>
    <xdr:clientData/>
  </xdr:twoCellAnchor>
  <xdr:twoCellAnchor>
    <xdr:from>
      <xdr:col>0</xdr:col>
      <xdr:colOff>219075</xdr:colOff>
      <xdr:row>4</xdr:row>
      <xdr:rowOff>200025</xdr:rowOff>
    </xdr:from>
    <xdr:to>
      <xdr:col>0</xdr:col>
      <xdr:colOff>381000</xdr:colOff>
      <xdr:row>5</xdr:row>
      <xdr:rowOff>152400</xdr:rowOff>
    </xdr:to>
    <xdr:sp>
      <xdr:nvSpPr>
        <xdr:cNvPr id="7" name="__TH_B2111"/>
        <xdr:cNvSpPr txBox="1">
          <a:spLocks noChangeArrowheads="1"/>
        </xdr:cNvSpPr>
      </xdr:nvSpPr>
      <xdr:spPr>
        <a:xfrm>
          <a:off x="219075" y="12382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院</a:t>
          </a:r>
        </a:p>
      </xdr:txBody>
    </xdr:sp>
    <xdr:clientData/>
  </xdr:twoCellAnchor>
  <xdr:twoCellAnchor>
    <xdr:from>
      <xdr:col>0</xdr:col>
      <xdr:colOff>561975</xdr:colOff>
      <xdr:row>4</xdr:row>
      <xdr:rowOff>200025</xdr:rowOff>
    </xdr:from>
    <xdr:to>
      <xdr:col>0</xdr:col>
      <xdr:colOff>742950</xdr:colOff>
      <xdr:row>5</xdr:row>
      <xdr:rowOff>171450</xdr:rowOff>
    </xdr:to>
    <xdr:sp>
      <xdr:nvSpPr>
        <xdr:cNvPr id="8" name="__TH_B2212"/>
        <xdr:cNvSpPr txBox="1">
          <a:spLocks noChangeArrowheads="1"/>
        </xdr:cNvSpPr>
      </xdr:nvSpPr>
      <xdr:spPr>
        <a:xfrm>
          <a:off x="561975" y="12382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1">
      <selection activeCell="S30" sqref="S30"/>
    </sheetView>
  </sheetViews>
  <sheetFormatPr defaultColWidth="9.00390625" defaultRowHeight="14.25"/>
  <cols>
    <col min="1" max="1" width="11.875" style="0" customWidth="1"/>
    <col min="2" max="7" width="8.625" style="8" customWidth="1"/>
    <col min="8" max="8" width="8.625" style="8" hidden="1" customWidth="1"/>
    <col min="9" max="14" width="8.625" style="8" customWidth="1"/>
  </cols>
  <sheetData>
    <row r="1" spans="1:14" s="1" customFormat="1" ht="21" customHeight="1">
      <c r="A1" s="6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4" customHeight="1">
      <c r="A2" s="56" t="s">
        <v>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4" spans="1:15" ht="30" customHeight="1">
      <c r="A4" s="63" t="s">
        <v>54</v>
      </c>
      <c r="B4" s="58" t="s">
        <v>0</v>
      </c>
      <c r="C4" s="59"/>
      <c r="D4" s="59"/>
      <c r="E4" s="60" t="s">
        <v>1</v>
      </c>
      <c r="F4" s="60"/>
      <c r="G4" s="60"/>
      <c r="H4" s="60"/>
      <c r="I4" s="61" t="s">
        <v>2</v>
      </c>
      <c r="J4" s="60"/>
      <c r="K4" s="60"/>
      <c r="L4" s="62" t="s">
        <v>3</v>
      </c>
      <c r="M4" s="62"/>
      <c r="N4" s="62"/>
      <c r="O4" s="32" t="s">
        <v>35</v>
      </c>
    </row>
    <row r="5" spans="1:15" ht="30" customHeight="1">
      <c r="A5" s="64"/>
      <c r="B5" s="66" t="s">
        <v>4</v>
      </c>
      <c r="C5" s="34" t="s">
        <v>5</v>
      </c>
      <c r="D5" s="33" t="s">
        <v>34</v>
      </c>
      <c r="E5" s="55" t="s">
        <v>5</v>
      </c>
      <c r="F5" s="44"/>
      <c r="G5" s="50" t="s">
        <v>34</v>
      </c>
      <c r="H5" s="51"/>
      <c r="I5" s="43" t="s">
        <v>5</v>
      </c>
      <c r="J5" s="44"/>
      <c r="K5" s="33" t="s">
        <v>34</v>
      </c>
      <c r="L5" s="43" t="s">
        <v>5</v>
      </c>
      <c r="M5" s="44"/>
      <c r="N5" s="33" t="s">
        <v>34</v>
      </c>
      <c r="O5" s="33"/>
    </row>
    <row r="6" spans="1:15" ht="30" customHeight="1">
      <c r="A6" s="65"/>
      <c r="B6" s="66"/>
      <c r="C6" s="54"/>
      <c r="D6" s="34"/>
      <c r="E6" s="9" t="s">
        <v>6</v>
      </c>
      <c r="F6" s="10" t="s">
        <v>7</v>
      </c>
      <c r="G6" s="29"/>
      <c r="H6" s="30"/>
      <c r="I6" s="10" t="s">
        <v>6</v>
      </c>
      <c r="J6" s="10" t="s">
        <v>7</v>
      </c>
      <c r="K6" s="34"/>
      <c r="L6" s="10" t="s">
        <v>6</v>
      </c>
      <c r="M6" s="10" t="s">
        <v>7</v>
      </c>
      <c r="N6" s="34"/>
      <c r="O6" s="34"/>
    </row>
    <row r="7" spans="1:15" ht="24" customHeight="1">
      <c r="A7" s="2" t="s">
        <v>8</v>
      </c>
      <c r="B7" s="21">
        <v>76</v>
      </c>
      <c r="C7" s="21">
        <v>45</v>
      </c>
      <c r="D7" s="22">
        <f>G7+O7+K7+N7</f>
        <v>31</v>
      </c>
      <c r="E7" s="21">
        <v>25</v>
      </c>
      <c r="F7" s="21">
        <v>6</v>
      </c>
      <c r="G7" s="21">
        <v>24</v>
      </c>
      <c r="H7" s="21"/>
      <c r="I7" s="21">
        <v>4</v>
      </c>
      <c r="J7" s="21">
        <v>2</v>
      </c>
      <c r="K7" s="21">
        <v>2</v>
      </c>
      <c r="L7" s="21">
        <v>5</v>
      </c>
      <c r="M7" s="21">
        <v>3</v>
      </c>
      <c r="N7" s="21">
        <v>2</v>
      </c>
      <c r="O7" s="23">
        <v>3</v>
      </c>
    </row>
    <row r="8" spans="1:15" ht="24" customHeight="1">
      <c r="A8" s="3" t="s">
        <v>9</v>
      </c>
      <c r="B8" s="21">
        <f aca="true" t="shared" si="0" ref="B8:B15">SUM(C8:D8)</f>
        <v>31</v>
      </c>
      <c r="C8" s="21">
        <f aca="true" t="shared" si="1" ref="C8:C15">SUM(E8+F8)+I8+J8+L8+M8</f>
        <v>16</v>
      </c>
      <c r="D8" s="22">
        <f aca="true" t="shared" si="2" ref="D8:D16">G8+O8+K8+N8</f>
        <v>15</v>
      </c>
      <c r="E8" s="21">
        <v>4</v>
      </c>
      <c r="F8" s="27">
        <v>4</v>
      </c>
      <c r="G8" s="27">
        <v>14</v>
      </c>
      <c r="H8" s="27"/>
      <c r="I8" s="27">
        <v>2</v>
      </c>
      <c r="J8" s="27">
        <v>4</v>
      </c>
      <c r="K8" s="27">
        <v>1</v>
      </c>
      <c r="L8" s="27"/>
      <c r="M8" s="21">
        <v>2</v>
      </c>
      <c r="N8" s="21"/>
      <c r="O8" s="23"/>
    </row>
    <row r="9" spans="1:15" ht="24" customHeight="1">
      <c r="A9" s="3" t="s">
        <v>10</v>
      </c>
      <c r="B9" s="21">
        <f t="shared" si="0"/>
        <v>68</v>
      </c>
      <c r="C9" s="21">
        <f t="shared" si="1"/>
        <v>30</v>
      </c>
      <c r="D9" s="22">
        <f t="shared" si="2"/>
        <v>38</v>
      </c>
      <c r="E9" s="21">
        <v>16</v>
      </c>
      <c r="F9" s="27">
        <v>5</v>
      </c>
      <c r="G9" s="27">
        <v>26</v>
      </c>
      <c r="H9" s="27"/>
      <c r="I9" s="27">
        <v>4</v>
      </c>
      <c r="J9" s="27">
        <v>1</v>
      </c>
      <c r="K9" s="27">
        <v>2</v>
      </c>
      <c r="L9" s="27">
        <v>4</v>
      </c>
      <c r="M9" s="21"/>
      <c r="N9" s="21">
        <v>1</v>
      </c>
      <c r="O9" s="23">
        <v>9</v>
      </c>
    </row>
    <row r="10" spans="1:15" ht="24" customHeight="1">
      <c r="A10" s="3" t="s">
        <v>11</v>
      </c>
      <c r="B10" s="21">
        <v>54</v>
      </c>
      <c r="C10" s="21">
        <v>27</v>
      </c>
      <c r="D10" s="22">
        <f t="shared" si="2"/>
        <v>27</v>
      </c>
      <c r="E10" s="21">
        <v>14</v>
      </c>
      <c r="F10" s="27">
        <v>4</v>
      </c>
      <c r="G10" s="27">
        <v>23</v>
      </c>
      <c r="H10" s="27"/>
      <c r="I10" s="27">
        <v>4</v>
      </c>
      <c r="J10" s="27">
        <v>1</v>
      </c>
      <c r="K10" s="27">
        <v>2</v>
      </c>
      <c r="L10" s="27">
        <v>2</v>
      </c>
      <c r="M10" s="21">
        <v>2</v>
      </c>
      <c r="N10" s="21">
        <v>2</v>
      </c>
      <c r="O10" s="23"/>
    </row>
    <row r="11" spans="1:15" ht="24" customHeight="1">
      <c r="A11" s="3" t="s">
        <v>12</v>
      </c>
      <c r="B11" s="21">
        <f t="shared" si="0"/>
        <v>43</v>
      </c>
      <c r="C11" s="21">
        <f t="shared" si="1"/>
        <v>30</v>
      </c>
      <c r="D11" s="22">
        <f t="shared" si="2"/>
        <v>13</v>
      </c>
      <c r="E11" s="21">
        <v>15</v>
      </c>
      <c r="F11" s="27">
        <v>4</v>
      </c>
      <c r="G11" s="27">
        <v>11</v>
      </c>
      <c r="H11" s="27"/>
      <c r="I11" s="27">
        <v>4</v>
      </c>
      <c r="J11" s="27">
        <v>1</v>
      </c>
      <c r="K11" s="27">
        <v>1</v>
      </c>
      <c r="L11" s="27">
        <v>4</v>
      </c>
      <c r="M11" s="21">
        <v>2</v>
      </c>
      <c r="N11" s="21">
        <v>1</v>
      </c>
      <c r="O11" s="23"/>
    </row>
    <row r="12" spans="1:15" ht="24" customHeight="1">
      <c r="A12" s="3" t="s">
        <v>13</v>
      </c>
      <c r="B12" s="21">
        <f t="shared" si="0"/>
        <v>85</v>
      </c>
      <c r="C12" s="21">
        <f t="shared" si="1"/>
        <v>50</v>
      </c>
      <c r="D12" s="22">
        <f t="shared" si="2"/>
        <v>35</v>
      </c>
      <c r="E12" s="21">
        <v>32</v>
      </c>
      <c r="F12" s="27">
        <v>7</v>
      </c>
      <c r="G12" s="27">
        <v>18</v>
      </c>
      <c r="H12" s="27"/>
      <c r="I12" s="27">
        <v>4</v>
      </c>
      <c r="J12" s="27">
        <v>1</v>
      </c>
      <c r="K12" s="27">
        <v>1</v>
      </c>
      <c r="L12" s="27">
        <v>5</v>
      </c>
      <c r="M12" s="21">
        <v>1</v>
      </c>
      <c r="N12" s="21">
        <v>1</v>
      </c>
      <c r="O12" s="23">
        <v>15</v>
      </c>
    </row>
    <row r="13" spans="1:15" ht="24" customHeight="1">
      <c r="A13" s="3" t="s">
        <v>14</v>
      </c>
      <c r="B13" s="21">
        <f t="shared" si="0"/>
        <v>76</v>
      </c>
      <c r="C13" s="21">
        <f t="shared" si="1"/>
        <v>48</v>
      </c>
      <c r="D13" s="22">
        <f t="shared" si="2"/>
        <v>28</v>
      </c>
      <c r="E13" s="21">
        <v>31</v>
      </c>
      <c r="F13" s="27">
        <v>6</v>
      </c>
      <c r="G13" s="27">
        <v>12</v>
      </c>
      <c r="H13" s="27"/>
      <c r="I13" s="27">
        <v>4</v>
      </c>
      <c r="J13" s="27">
        <v>1</v>
      </c>
      <c r="K13" s="27"/>
      <c r="L13" s="27">
        <v>5</v>
      </c>
      <c r="M13" s="21">
        <v>1</v>
      </c>
      <c r="N13" s="21">
        <v>1</v>
      </c>
      <c r="O13" s="23">
        <v>15</v>
      </c>
    </row>
    <row r="14" spans="1:15" ht="24" customHeight="1">
      <c r="A14" s="3" t="s">
        <v>15</v>
      </c>
      <c r="B14" s="21">
        <f t="shared" si="0"/>
        <v>77</v>
      </c>
      <c r="C14" s="21">
        <f t="shared" si="1"/>
        <v>44</v>
      </c>
      <c r="D14" s="22">
        <f t="shared" si="2"/>
        <v>33</v>
      </c>
      <c r="E14" s="21">
        <v>24</v>
      </c>
      <c r="F14" s="27">
        <v>7</v>
      </c>
      <c r="G14" s="27">
        <v>22</v>
      </c>
      <c r="H14" s="27"/>
      <c r="I14" s="27">
        <v>4</v>
      </c>
      <c r="J14" s="27">
        <v>2</v>
      </c>
      <c r="K14" s="27">
        <v>1</v>
      </c>
      <c r="L14" s="27">
        <v>5</v>
      </c>
      <c r="M14" s="21">
        <v>2</v>
      </c>
      <c r="N14" s="21">
        <v>1</v>
      </c>
      <c r="O14" s="23">
        <v>9</v>
      </c>
    </row>
    <row r="15" spans="1:15" ht="24" customHeight="1">
      <c r="A15" s="3" t="s">
        <v>16</v>
      </c>
      <c r="B15" s="21">
        <f t="shared" si="0"/>
        <v>82</v>
      </c>
      <c r="C15" s="21">
        <f t="shared" si="1"/>
        <v>46</v>
      </c>
      <c r="D15" s="22">
        <f t="shared" si="2"/>
        <v>36</v>
      </c>
      <c r="E15" s="21">
        <v>28</v>
      </c>
      <c r="F15" s="27">
        <v>6</v>
      </c>
      <c r="G15" s="27">
        <v>17</v>
      </c>
      <c r="H15" s="27"/>
      <c r="I15" s="27">
        <v>4</v>
      </c>
      <c r="J15" s="27">
        <v>1</v>
      </c>
      <c r="K15" s="27"/>
      <c r="L15" s="27">
        <v>5</v>
      </c>
      <c r="M15" s="21">
        <v>2</v>
      </c>
      <c r="N15" s="21">
        <v>1</v>
      </c>
      <c r="O15" s="23">
        <v>18</v>
      </c>
    </row>
    <row r="16" spans="1:15" ht="24" customHeight="1">
      <c r="A16" s="4" t="s">
        <v>17</v>
      </c>
      <c r="B16" s="21">
        <v>8</v>
      </c>
      <c r="C16" s="21">
        <v>4</v>
      </c>
      <c r="D16" s="22">
        <f t="shared" si="2"/>
        <v>4</v>
      </c>
      <c r="E16" s="21">
        <v>1</v>
      </c>
      <c r="F16" s="21">
        <v>1</v>
      </c>
      <c r="G16" s="21">
        <v>4</v>
      </c>
      <c r="H16" s="21"/>
      <c r="I16" s="21">
        <v>1</v>
      </c>
      <c r="J16" s="21">
        <v>1</v>
      </c>
      <c r="K16" s="21"/>
      <c r="L16" s="21"/>
      <c r="M16" s="21"/>
      <c r="N16" s="24"/>
      <c r="O16" s="23"/>
    </row>
    <row r="17" spans="1:15" ht="24" customHeight="1">
      <c r="A17" s="47" t="s">
        <v>18</v>
      </c>
      <c r="B17" s="39">
        <f aca="true" t="shared" si="3" ref="B17:M17">SUM(B7:B16)</f>
        <v>600</v>
      </c>
      <c r="C17" s="39">
        <f t="shared" si="3"/>
        <v>340</v>
      </c>
      <c r="D17" s="39">
        <f t="shared" si="3"/>
        <v>260</v>
      </c>
      <c r="E17" s="11">
        <f t="shared" si="3"/>
        <v>190</v>
      </c>
      <c r="F17" s="11">
        <f t="shared" si="3"/>
        <v>50</v>
      </c>
      <c r="G17" s="39">
        <f>SUM(G7:G16)</f>
        <v>171</v>
      </c>
      <c r="H17" s="39">
        <f>SUM(H7:H16)</f>
        <v>0</v>
      </c>
      <c r="I17" s="11">
        <f>SUM(I7:I16)</f>
        <v>35</v>
      </c>
      <c r="J17" s="11">
        <f>SUM(J7:J16)</f>
        <v>15</v>
      </c>
      <c r="K17" s="39">
        <f>SUM(K7:K16)</f>
        <v>10</v>
      </c>
      <c r="L17" s="11">
        <f t="shared" si="3"/>
        <v>35</v>
      </c>
      <c r="M17" s="12">
        <f t="shared" si="3"/>
        <v>15</v>
      </c>
      <c r="N17" s="38">
        <f>SUM(N7:N16)</f>
        <v>10</v>
      </c>
      <c r="O17" s="35">
        <f>SUM(O7:O16)</f>
        <v>69</v>
      </c>
    </row>
    <row r="18" spans="1:15" ht="24" customHeight="1">
      <c r="A18" s="48"/>
      <c r="B18" s="41"/>
      <c r="C18" s="41"/>
      <c r="D18" s="41"/>
      <c r="E18" s="45">
        <f>E17+F17</f>
        <v>240</v>
      </c>
      <c r="F18" s="46"/>
      <c r="G18" s="42"/>
      <c r="H18" s="42"/>
      <c r="I18" s="45">
        <f>I17+J17</f>
        <v>50</v>
      </c>
      <c r="J18" s="46"/>
      <c r="K18" s="42"/>
      <c r="L18" s="52">
        <f>L17+M17</f>
        <v>50</v>
      </c>
      <c r="M18" s="53"/>
      <c r="N18" s="39"/>
      <c r="O18" s="36"/>
    </row>
    <row r="19" spans="1:15" ht="24" customHeight="1">
      <c r="A19" s="49"/>
      <c r="B19" s="42"/>
      <c r="C19" s="42"/>
      <c r="D19" s="42"/>
      <c r="E19" s="45">
        <f>E18+G17+H17</f>
        <v>411</v>
      </c>
      <c r="F19" s="31"/>
      <c r="G19" s="31"/>
      <c r="H19" s="31"/>
      <c r="I19" s="45">
        <f>SUM(I18)+K17</f>
        <v>60</v>
      </c>
      <c r="J19" s="31"/>
      <c r="K19" s="31"/>
      <c r="L19" s="38">
        <f>SUM(L18)+N17</f>
        <v>60</v>
      </c>
      <c r="M19" s="38"/>
      <c r="N19" s="38"/>
      <c r="O19" s="37"/>
    </row>
    <row r="20" ht="14.25">
      <c r="O20" s="13"/>
    </row>
    <row r="21" spans="1:15" ht="48" customHeight="1">
      <c r="A21" s="40" t="s">
        <v>55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</sheetData>
  <sheetProtection/>
  <mergeCells count="32">
    <mergeCell ref="A2:N2"/>
    <mergeCell ref="B4:D4"/>
    <mergeCell ref="E4:H4"/>
    <mergeCell ref="I4:K4"/>
    <mergeCell ref="L4:N4"/>
    <mergeCell ref="A4:A6"/>
    <mergeCell ref="D5:D6"/>
    <mergeCell ref="B5:B6"/>
    <mergeCell ref="B17:B19"/>
    <mergeCell ref="C5:C6"/>
    <mergeCell ref="K17:K18"/>
    <mergeCell ref="I5:J5"/>
    <mergeCell ref="E5:F5"/>
    <mergeCell ref="E19:H19"/>
    <mergeCell ref="E18:F18"/>
    <mergeCell ref="H17:H18"/>
    <mergeCell ref="D17:D19"/>
    <mergeCell ref="A21:O21"/>
    <mergeCell ref="C17:C19"/>
    <mergeCell ref="L5:M5"/>
    <mergeCell ref="I18:J18"/>
    <mergeCell ref="A17:A19"/>
    <mergeCell ref="G5:H6"/>
    <mergeCell ref="G17:G18"/>
    <mergeCell ref="I19:K19"/>
    <mergeCell ref="K5:K6"/>
    <mergeCell ref="L18:M18"/>
    <mergeCell ref="O4:O6"/>
    <mergeCell ref="O17:O19"/>
    <mergeCell ref="L19:N19"/>
    <mergeCell ref="N5:N6"/>
    <mergeCell ref="N17:N18"/>
  </mergeCells>
  <printOptions horizontalCentered="1"/>
  <pageMargins left="0.6299212598425197" right="0.6692913385826772" top="0.4330708661417323" bottom="0.5118110236220472" header="0.7086614173228347" footer="0.826771653543307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4">
      <selection activeCell="A29" sqref="A29"/>
    </sheetView>
  </sheetViews>
  <sheetFormatPr defaultColWidth="9.00390625" defaultRowHeight="14.25"/>
  <cols>
    <col min="1" max="1" width="17.00390625" style="15" customWidth="1"/>
    <col min="2" max="18" width="6.75390625" style="15" customWidth="1"/>
    <col min="19" max="19" width="16.00390625" style="15" customWidth="1"/>
    <col min="20" max="34" width="6.875" style="15" customWidth="1"/>
    <col min="35" max="16384" width="9.00390625" style="15" customWidth="1"/>
  </cols>
  <sheetData>
    <row r="1" ht="16.5" customHeight="1">
      <c r="A1" s="6" t="s">
        <v>53</v>
      </c>
    </row>
    <row r="2" spans="1:18" ht="22.5" customHeight="1">
      <c r="A2" s="57" t="s">
        <v>36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ht="8.25" customHeight="1"/>
    <row r="4" spans="1:18" ht="34.5" customHeight="1">
      <c r="A4" s="78"/>
      <c r="B4" s="82" t="s">
        <v>0</v>
      </c>
      <c r="C4" s="75"/>
      <c r="D4" s="75"/>
      <c r="E4" s="75" t="s">
        <v>1</v>
      </c>
      <c r="F4" s="75"/>
      <c r="G4" s="75"/>
      <c r="H4" s="75"/>
      <c r="I4" s="75" t="s">
        <v>2</v>
      </c>
      <c r="J4" s="75"/>
      <c r="K4" s="75"/>
      <c r="L4" s="75"/>
      <c r="M4" s="75" t="s">
        <v>3</v>
      </c>
      <c r="N4" s="75"/>
      <c r="O4" s="75"/>
      <c r="P4" s="75"/>
      <c r="Q4" s="68" t="s">
        <v>37</v>
      </c>
      <c r="R4" s="69"/>
    </row>
    <row r="5" spans="1:18" ht="15.75" customHeight="1">
      <c r="A5" s="79"/>
      <c r="B5" s="38" t="s">
        <v>4</v>
      </c>
      <c r="C5" s="38" t="s">
        <v>6</v>
      </c>
      <c r="D5" s="81" t="s">
        <v>7</v>
      </c>
      <c r="E5" s="38" t="s">
        <v>19</v>
      </c>
      <c r="F5" s="38"/>
      <c r="G5" s="38" t="s">
        <v>20</v>
      </c>
      <c r="H5" s="38"/>
      <c r="I5" s="38" t="s">
        <v>19</v>
      </c>
      <c r="J5" s="38"/>
      <c r="K5" s="38" t="s">
        <v>20</v>
      </c>
      <c r="L5" s="38"/>
      <c r="M5" s="38" t="s">
        <v>19</v>
      </c>
      <c r="N5" s="38"/>
      <c r="O5" s="38" t="s">
        <v>20</v>
      </c>
      <c r="P5" s="38"/>
      <c r="Q5" s="54" t="s">
        <v>38</v>
      </c>
      <c r="R5" s="54" t="s">
        <v>39</v>
      </c>
    </row>
    <row r="6" spans="1:18" ht="18.75" customHeight="1">
      <c r="A6" s="80"/>
      <c r="B6" s="38"/>
      <c r="C6" s="38"/>
      <c r="D6" s="81"/>
      <c r="E6" s="10" t="s">
        <v>6</v>
      </c>
      <c r="F6" s="10" t="s">
        <v>7</v>
      </c>
      <c r="G6" s="10" t="s">
        <v>6</v>
      </c>
      <c r="H6" s="10" t="s">
        <v>7</v>
      </c>
      <c r="I6" s="10" t="s">
        <v>6</v>
      </c>
      <c r="J6" s="10" t="s">
        <v>7</v>
      </c>
      <c r="K6" s="10" t="s">
        <v>6</v>
      </c>
      <c r="L6" s="10" t="s">
        <v>7</v>
      </c>
      <c r="M6" s="10" t="s">
        <v>6</v>
      </c>
      <c r="N6" s="10" t="s">
        <v>7</v>
      </c>
      <c r="O6" s="10" t="s">
        <v>6</v>
      </c>
      <c r="P6" s="10" t="s">
        <v>7</v>
      </c>
      <c r="Q6" s="54"/>
      <c r="R6" s="54"/>
    </row>
    <row r="7" spans="1:18" s="16" customFormat="1" ht="14.25" customHeight="1">
      <c r="A7" s="5" t="s">
        <v>21</v>
      </c>
      <c r="B7" s="14">
        <f aca="true" t="shared" si="0" ref="B7:B29">SUM(C7:D7)</f>
        <v>30</v>
      </c>
      <c r="C7" s="14">
        <f aca="true" t="shared" si="1" ref="C7:D12">E7+G7+I7+K7+M7+O7</f>
        <v>15</v>
      </c>
      <c r="D7" s="28">
        <f t="shared" si="1"/>
        <v>15</v>
      </c>
      <c r="E7" s="25">
        <v>6</v>
      </c>
      <c r="F7" s="26">
        <v>5</v>
      </c>
      <c r="G7" s="26">
        <v>4</v>
      </c>
      <c r="H7" s="26">
        <v>4</v>
      </c>
      <c r="I7" s="26">
        <v>2</v>
      </c>
      <c r="J7" s="20">
        <v>2</v>
      </c>
      <c r="K7" s="20">
        <v>1</v>
      </c>
      <c r="L7" s="20">
        <v>1</v>
      </c>
      <c r="M7" s="20">
        <v>1</v>
      </c>
      <c r="N7" s="20">
        <v>2</v>
      </c>
      <c r="O7" s="20">
        <v>1</v>
      </c>
      <c r="P7" s="20">
        <v>1</v>
      </c>
      <c r="Q7" s="20"/>
      <c r="R7" s="20"/>
    </row>
    <row r="8" spans="1:18" s="16" customFormat="1" ht="14.25" customHeight="1">
      <c r="A8" s="5" t="s">
        <v>22</v>
      </c>
      <c r="B8" s="14">
        <f>SUM(C8:D8)</f>
        <v>27</v>
      </c>
      <c r="C8" s="14">
        <f t="shared" si="1"/>
        <v>22</v>
      </c>
      <c r="D8" s="28">
        <f t="shared" si="1"/>
        <v>5</v>
      </c>
      <c r="E8" s="25">
        <v>7</v>
      </c>
      <c r="F8" s="26">
        <v>1</v>
      </c>
      <c r="G8" s="26">
        <v>10</v>
      </c>
      <c r="H8" s="26">
        <v>1</v>
      </c>
      <c r="I8" s="26">
        <v>2</v>
      </c>
      <c r="J8" s="20">
        <v>1</v>
      </c>
      <c r="K8" s="20">
        <v>1</v>
      </c>
      <c r="L8" s="20">
        <v>1</v>
      </c>
      <c r="M8" s="20">
        <v>1</v>
      </c>
      <c r="N8" s="20">
        <v>1</v>
      </c>
      <c r="O8" s="20">
        <v>1</v>
      </c>
      <c r="P8" s="20"/>
      <c r="Q8" s="20"/>
      <c r="R8" s="20"/>
    </row>
    <row r="9" spans="1:18" s="16" customFormat="1" ht="14.25" customHeight="1">
      <c r="A9" s="5" t="s">
        <v>23</v>
      </c>
      <c r="B9" s="14">
        <f t="shared" si="0"/>
        <v>35</v>
      </c>
      <c r="C9" s="14">
        <f t="shared" si="1"/>
        <v>25</v>
      </c>
      <c r="D9" s="28">
        <f t="shared" si="1"/>
        <v>10</v>
      </c>
      <c r="E9" s="25">
        <v>9</v>
      </c>
      <c r="F9" s="26">
        <v>3</v>
      </c>
      <c r="G9" s="26">
        <v>10</v>
      </c>
      <c r="H9" s="26">
        <v>3</v>
      </c>
      <c r="I9" s="26">
        <v>2</v>
      </c>
      <c r="J9" s="20">
        <v>1</v>
      </c>
      <c r="K9" s="20">
        <v>2</v>
      </c>
      <c r="L9" s="20">
        <v>1</v>
      </c>
      <c r="M9" s="20">
        <v>1</v>
      </c>
      <c r="N9" s="20">
        <v>1</v>
      </c>
      <c r="O9" s="20">
        <v>1</v>
      </c>
      <c r="P9" s="20">
        <v>1</v>
      </c>
      <c r="Q9" s="20"/>
      <c r="R9" s="20"/>
    </row>
    <row r="10" spans="1:18" s="16" customFormat="1" ht="14.25" customHeight="1">
      <c r="A10" s="5" t="s">
        <v>24</v>
      </c>
      <c r="B10" s="14">
        <f aca="true" t="shared" si="2" ref="B10:B16">SUM(C10:D10)</f>
        <v>32</v>
      </c>
      <c r="C10" s="14">
        <f t="shared" si="1"/>
        <v>24</v>
      </c>
      <c r="D10" s="28">
        <f t="shared" si="1"/>
        <v>8</v>
      </c>
      <c r="E10" s="25">
        <v>9</v>
      </c>
      <c r="F10" s="26">
        <v>2</v>
      </c>
      <c r="G10" s="26">
        <v>10</v>
      </c>
      <c r="H10" s="26">
        <v>2</v>
      </c>
      <c r="I10" s="26">
        <v>2</v>
      </c>
      <c r="J10" s="20">
        <v>1</v>
      </c>
      <c r="K10" s="20">
        <v>1</v>
      </c>
      <c r="L10" s="20">
        <v>1</v>
      </c>
      <c r="M10" s="20">
        <v>1</v>
      </c>
      <c r="N10" s="20">
        <v>1</v>
      </c>
      <c r="O10" s="20">
        <v>1</v>
      </c>
      <c r="P10" s="20">
        <v>1</v>
      </c>
      <c r="Q10" s="20"/>
      <c r="R10" s="20"/>
    </row>
    <row r="11" spans="1:18" s="16" customFormat="1" ht="14.25" customHeight="1">
      <c r="A11" s="5" t="s">
        <v>25</v>
      </c>
      <c r="B11" s="14">
        <f t="shared" si="2"/>
        <v>32</v>
      </c>
      <c r="C11" s="14">
        <f t="shared" si="1"/>
        <v>27</v>
      </c>
      <c r="D11" s="28">
        <f t="shared" si="1"/>
        <v>5</v>
      </c>
      <c r="E11" s="25">
        <v>8</v>
      </c>
      <c r="F11" s="26">
        <v>2</v>
      </c>
      <c r="G11" s="26">
        <v>13</v>
      </c>
      <c r="H11" s="26">
        <v>3</v>
      </c>
      <c r="I11" s="26">
        <v>1</v>
      </c>
      <c r="J11" s="20"/>
      <c r="K11" s="20">
        <v>2</v>
      </c>
      <c r="L11" s="20"/>
      <c r="M11" s="20">
        <v>1</v>
      </c>
      <c r="N11" s="20"/>
      <c r="O11" s="20">
        <v>2</v>
      </c>
      <c r="P11" s="20"/>
      <c r="Q11" s="20"/>
      <c r="R11" s="20"/>
    </row>
    <row r="12" spans="1:18" s="16" customFormat="1" ht="14.25" customHeight="1">
      <c r="A12" s="5" t="s">
        <v>26</v>
      </c>
      <c r="B12" s="14">
        <f t="shared" si="2"/>
        <v>6</v>
      </c>
      <c r="C12" s="14">
        <f t="shared" si="1"/>
        <v>5</v>
      </c>
      <c r="D12" s="28">
        <f t="shared" si="1"/>
        <v>1</v>
      </c>
      <c r="E12" s="25">
        <v>2</v>
      </c>
      <c r="F12" s="26"/>
      <c r="G12" s="26">
        <v>3</v>
      </c>
      <c r="H12" s="26">
        <v>1</v>
      </c>
      <c r="I12" s="26"/>
      <c r="J12" s="20"/>
      <c r="K12" s="20"/>
      <c r="L12" s="20"/>
      <c r="M12" s="20"/>
      <c r="N12" s="20"/>
      <c r="O12" s="20"/>
      <c r="P12" s="20"/>
      <c r="Q12" s="20"/>
      <c r="R12" s="20"/>
    </row>
    <row r="13" spans="1:18" s="16" customFormat="1" ht="14.25" customHeight="1">
      <c r="A13" s="5" t="s">
        <v>27</v>
      </c>
      <c r="B13" s="14">
        <f t="shared" si="2"/>
        <v>6</v>
      </c>
      <c r="C13" s="14">
        <f>E13+G13+I13+K13+M13+O13</f>
        <v>5</v>
      </c>
      <c r="D13" s="28">
        <v>1</v>
      </c>
      <c r="E13" s="25">
        <v>2</v>
      </c>
      <c r="F13" s="26"/>
      <c r="G13" s="26">
        <v>3</v>
      </c>
      <c r="H13" s="26">
        <v>1</v>
      </c>
      <c r="I13" s="26"/>
      <c r="J13" s="20"/>
      <c r="K13" s="20"/>
      <c r="L13" s="20"/>
      <c r="M13" s="20"/>
      <c r="N13" s="20"/>
      <c r="O13" s="20"/>
      <c r="P13" s="20"/>
      <c r="Q13" s="20"/>
      <c r="R13" s="20"/>
    </row>
    <row r="14" spans="1:18" s="16" customFormat="1" ht="14.25" customHeight="1">
      <c r="A14" s="5" t="s">
        <v>28</v>
      </c>
      <c r="B14" s="14">
        <f t="shared" si="2"/>
        <v>17</v>
      </c>
      <c r="C14" s="14">
        <f>E14+G14+I14+K14+M14+O14</f>
        <v>13</v>
      </c>
      <c r="D14" s="28">
        <f>SUM(F14+H14+J14+L14+N14+P14)</f>
        <v>4</v>
      </c>
      <c r="E14" s="25">
        <v>5</v>
      </c>
      <c r="F14" s="26">
        <v>2</v>
      </c>
      <c r="G14" s="26">
        <v>4</v>
      </c>
      <c r="H14" s="26">
        <v>2</v>
      </c>
      <c r="I14" s="26">
        <v>1</v>
      </c>
      <c r="J14" s="20"/>
      <c r="K14" s="20">
        <v>1</v>
      </c>
      <c r="L14" s="20"/>
      <c r="M14" s="20">
        <v>1</v>
      </c>
      <c r="N14" s="20"/>
      <c r="O14" s="20">
        <v>1</v>
      </c>
      <c r="P14" s="20"/>
      <c r="Q14" s="20"/>
      <c r="R14" s="20"/>
    </row>
    <row r="15" spans="1:18" s="16" customFormat="1" ht="14.25" customHeight="1">
      <c r="A15" s="5" t="s">
        <v>29</v>
      </c>
      <c r="B15" s="14">
        <f t="shared" si="2"/>
        <v>7</v>
      </c>
      <c r="C15" s="14">
        <f>E15+G15+I15+K15+M15+O15</f>
        <v>6</v>
      </c>
      <c r="D15" s="28">
        <f>SUM(F15+H15+J15+L15+N15+P15)</f>
        <v>1</v>
      </c>
      <c r="E15" s="25">
        <v>1</v>
      </c>
      <c r="F15" s="26">
        <v>1</v>
      </c>
      <c r="G15" s="26">
        <v>2</v>
      </c>
      <c r="H15" s="26"/>
      <c r="I15" s="26">
        <v>1</v>
      </c>
      <c r="J15" s="20"/>
      <c r="K15" s="20">
        <v>1</v>
      </c>
      <c r="L15" s="20"/>
      <c r="M15" s="20"/>
      <c r="N15" s="20"/>
      <c r="O15" s="20">
        <v>1</v>
      </c>
      <c r="P15" s="20"/>
      <c r="Q15" s="20"/>
      <c r="R15" s="20"/>
    </row>
    <row r="16" spans="1:18" s="16" customFormat="1" ht="14.25" customHeight="1">
      <c r="A16" s="5" t="s">
        <v>40</v>
      </c>
      <c r="B16" s="14">
        <f t="shared" si="2"/>
        <v>2</v>
      </c>
      <c r="C16" s="14">
        <f>E16+G16+I16+K16+M16+O16</f>
        <v>2</v>
      </c>
      <c r="D16" s="28"/>
      <c r="E16" s="25">
        <v>1</v>
      </c>
      <c r="F16" s="26"/>
      <c r="G16" s="26">
        <v>1</v>
      </c>
      <c r="H16" s="26"/>
      <c r="I16" s="26"/>
      <c r="J16" s="20"/>
      <c r="K16" s="20"/>
      <c r="L16" s="20"/>
      <c r="M16" s="20"/>
      <c r="N16" s="20"/>
      <c r="O16" s="20"/>
      <c r="P16" s="20"/>
      <c r="Q16" s="20"/>
      <c r="R16" s="20"/>
    </row>
    <row r="17" spans="1:18" s="16" customFormat="1" ht="14.25" customHeight="1">
      <c r="A17" s="5" t="s">
        <v>41</v>
      </c>
      <c r="B17" s="14">
        <f t="shared" si="0"/>
        <v>2</v>
      </c>
      <c r="C17" s="14">
        <f aca="true" t="shared" si="3" ref="C17:C27">E17+G17+I17+K17+M17+O17</f>
        <v>2</v>
      </c>
      <c r="D17" s="28"/>
      <c r="E17" s="25">
        <v>1</v>
      </c>
      <c r="F17" s="26"/>
      <c r="G17" s="26">
        <v>1</v>
      </c>
      <c r="H17" s="26"/>
      <c r="I17" s="26"/>
      <c r="J17" s="20"/>
      <c r="K17" s="20"/>
      <c r="L17" s="20"/>
      <c r="M17" s="20"/>
      <c r="N17" s="20"/>
      <c r="O17" s="20"/>
      <c r="P17" s="20"/>
      <c r="Q17" s="20"/>
      <c r="R17" s="20"/>
    </row>
    <row r="18" spans="1:18" s="16" customFormat="1" ht="14.25" customHeight="1">
      <c r="A18" s="5" t="s">
        <v>42</v>
      </c>
      <c r="B18" s="14">
        <f t="shared" si="0"/>
        <v>2</v>
      </c>
      <c r="C18" s="14">
        <f t="shared" si="3"/>
        <v>2</v>
      </c>
      <c r="D18" s="28"/>
      <c r="E18" s="25">
        <v>1</v>
      </c>
      <c r="F18" s="26"/>
      <c r="G18" s="26">
        <v>1</v>
      </c>
      <c r="H18" s="26"/>
      <c r="I18" s="26"/>
      <c r="J18" s="20"/>
      <c r="K18" s="20"/>
      <c r="L18" s="20"/>
      <c r="M18" s="20"/>
      <c r="N18" s="20"/>
      <c r="O18" s="20"/>
      <c r="P18" s="20"/>
      <c r="Q18" s="20"/>
      <c r="R18" s="20"/>
    </row>
    <row r="19" spans="1:18" s="16" customFormat="1" ht="14.25" customHeight="1">
      <c r="A19" s="5" t="s">
        <v>43</v>
      </c>
      <c r="B19" s="14">
        <f t="shared" si="0"/>
        <v>2</v>
      </c>
      <c r="C19" s="14">
        <f t="shared" si="3"/>
        <v>2</v>
      </c>
      <c r="D19" s="28"/>
      <c r="E19" s="25">
        <v>1</v>
      </c>
      <c r="F19" s="26"/>
      <c r="G19" s="26">
        <v>1</v>
      </c>
      <c r="H19" s="26"/>
      <c r="I19" s="26"/>
      <c r="J19" s="20"/>
      <c r="K19" s="20"/>
      <c r="L19" s="20"/>
      <c r="M19" s="20"/>
      <c r="N19" s="20"/>
      <c r="O19" s="20"/>
      <c r="P19" s="20"/>
      <c r="Q19" s="20"/>
      <c r="R19" s="20"/>
    </row>
    <row r="20" spans="1:18" s="16" customFormat="1" ht="14.25" customHeight="1">
      <c r="A20" s="5" t="s">
        <v>44</v>
      </c>
      <c r="B20" s="14">
        <f t="shared" si="0"/>
        <v>2</v>
      </c>
      <c r="C20" s="14">
        <f t="shared" si="3"/>
        <v>2</v>
      </c>
      <c r="D20" s="28"/>
      <c r="E20" s="25">
        <v>1</v>
      </c>
      <c r="F20" s="26"/>
      <c r="G20" s="26">
        <v>1</v>
      </c>
      <c r="H20" s="26"/>
      <c r="I20" s="26"/>
      <c r="J20" s="20"/>
      <c r="K20" s="20"/>
      <c r="L20" s="20"/>
      <c r="M20" s="20"/>
      <c r="N20" s="20"/>
      <c r="O20" s="20"/>
      <c r="P20" s="20"/>
      <c r="Q20" s="20"/>
      <c r="R20" s="20"/>
    </row>
    <row r="21" spans="1:18" s="16" customFormat="1" ht="14.25" customHeight="1">
      <c r="A21" s="5" t="s">
        <v>45</v>
      </c>
      <c r="B21" s="14">
        <f t="shared" si="0"/>
        <v>2</v>
      </c>
      <c r="C21" s="14">
        <f t="shared" si="3"/>
        <v>2</v>
      </c>
      <c r="D21" s="28"/>
      <c r="E21" s="25">
        <v>1</v>
      </c>
      <c r="F21" s="26"/>
      <c r="G21" s="26">
        <v>1</v>
      </c>
      <c r="H21" s="26"/>
      <c r="I21" s="26"/>
      <c r="J21" s="20"/>
      <c r="K21" s="20"/>
      <c r="L21" s="20"/>
      <c r="M21" s="20"/>
      <c r="N21" s="20"/>
      <c r="O21" s="20"/>
      <c r="P21" s="20"/>
      <c r="Q21" s="20"/>
      <c r="R21" s="20"/>
    </row>
    <row r="22" spans="1:18" s="16" customFormat="1" ht="14.25" customHeight="1">
      <c r="A22" s="5" t="s">
        <v>46</v>
      </c>
      <c r="B22" s="14">
        <f t="shared" si="0"/>
        <v>1</v>
      </c>
      <c r="C22" s="14">
        <f t="shared" si="3"/>
        <v>1</v>
      </c>
      <c r="D22" s="28"/>
      <c r="E22" s="25"/>
      <c r="F22" s="26"/>
      <c r="G22" s="26">
        <v>1</v>
      </c>
      <c r="H22" s="26"/>
      <c r="I22" s="26"/>
      <c r="J22" s="20"/>
      <c r="K22" s="20"/>
      <c r="L22" s="20"/>
      <c r="M22" s="20"/>
      <c r="N22" s="20"/>
      <c r="O22" s="20"/>
      <c r="P22" s="20"/>
      <c r="Q22" s="20"/>
      <c r="R22" s="20"/>
    </row>
    <row r="23" spans="1:18" s="16" customFormat="1" ht="14.25" customHeight="1">
      <c r="A23" s="5" t="s">
        <v>47</v>
      </c>
      <c r="B23" s="14">
        <f t="shared" si="0"/>
        <v>1</v>
      </c>
      <c r="C23" s="14">
        <f t="shared" si="3"/>
        <v>1</v>
      </c>
      <c r="D23" s="28"/>
      <c r="E23" s="25"/>
      <c r="F23" s="26"/>
      <c r="G23" s="26">
        <v>1</v>
      </c>
      <c r="H23" s="26"/>
      <c r="I23" s="26"/>
      <c r="J23" s="20"/>
      <c r="K23" s="20"/>
      <c r="L23" s="20"/>
      <c r="M23" s="20"/>
      <c r="N23" s="20"/>
      <c r="O23" s="20"/>
      <c r="P23" s="20"/>
      <c r="Q23" s="20"/>
      <c r="R23" s="20"/>
    </row>
    <row r="24" spans="1:18" s="16" customFormat="1" ht="14.25" customHeight="1">
      <c r="A24" s="5" t="s">
        <v>48</v>
      </c>
      <c r="B24" s="14">
        <f t="shared" si="0"/>
        <v>1</v>
      </c>
      <c r="C24" s="14">
        <f t="shared" si="3"/>
        <v>1</v>
      </c>
      <c r="D24" s="28"/>
      <c r="E24" s="25"/>
      <c r="F24" s="26"/>
      <c r="G24" s="26">
        <v>1</v>
      </c>
      <c r="H24" s="26"/>
      <c r="I24" s="26"/>
      <c r="J24" s="20"/>
      <c r="K24" s="20"/>
      <c r="L24" s="20"/>
      <c r="M24" s="20"/>
      <c r="N24" s="20"/>
      <c r="O24" s="20"/>
      <c r="P24" s="20"/>
      <c r="Q24" s="20"/>
      <c r="R24" s="20"/>
    </row>
    <row r="25" spans="1:18" s="16" customFormat="1" ht="14.25" customHeight="1">
      <c r="A25" s="5" t="s">
        <v>49</v>
      </c>
      <c r="B25" s="14">
        <f t="shared" si="0"/>
        <v>1</v>
      </c>
      <c r="C25" s="14">
        <f t="shared" si="3"/>
        <v>1</v>
      </c>
      <c r="D25" s="28"/>
      <c r="E25" s="25"/>
      <c r="F25" s="26"/>
      <c r="G25" s="26">
        <v>1</v>
      </c>
      <c r="H25" s="26"/>
      <c r="I25" s="26"/>
      <c r="J25" s="20"/>
      <c r="K25" s="20"/>
      <c r="L25" s="20"/>
      <c r="M25" s="20"/>
      <c r="N25" s="20"/>
      <c r="O25" s="20"/>
      <c r="P25" s="20"/>
      <c r="Q25" s="20"/>
      <c r="R25" s="20"/>
    </row>
    <row r="26" spans="1:18" s="16" customFormat="1" ht="14.25" customHeight="1">
      <c r="A26" s="5" t="s">
        <v>50</v>
      </c>
      <c r="B26" s="14">
        <f t="shared" si="0"/>
        <v>1</v>
      </c>
      <c r="C26" s="14">
        <f t="shared" si="3"/>
        <v>1</v>
      </c>
      <c r="D26" s="28"/>
      <c r="E26" s="25"/>
      <c r="F26" s="26"/>
      <c r="G26" s="26">
        <v>1</v>
      </c>
      <c r="H26" s="26"/>
      <c r="I26" s="26"/>
      <c r="J26" s="20"/>
      <c r="K26" s="20"/>
      <c r="L26" s="20"/>
      <c r="M26" s="20"/>
      <c r="N26" s="20"/>
      <c r="O26" s="20"/>
      <c r="P26" s="20"/>
      <c r="Q26" s="20"/>
      <c r="R26" s="20"/>
    </row>
    <row r="27" spans="1:18" s="16" customFormat="1" ht="14.25" customHeight="1">
      <c r="A27" s="5" t="s">
        <v>51</v>
      </c>
      <c r="B27" s="14">
        <v>1</v>
      </c>
      <c r="C27" s="14">
        <f t="shared" si="3"/>
        <v>1</v>
      </c>
      <c r="D27" s="28"/>
      <c r="E27" s="25"/>
      <c r="F27" s="26"/>
      <c r="G27" s="26">
        <v>1</v>
      </c>
      <c r="H27" s="26"/>
      <c r="I27" s="26"/>
      <c r="J27" s="20"/>
      <c r="K27" s="20"/>
      <c r="L27" s="20"/>
      <c r="M27" s="20"/>
      <c r="N27" s="20"/>
      <c r="O27" s="20"/>
      <c r="P27" s="20"/>
      <c r="Q27" s="20"/>
      <c r="R27" s="20"/>
    </row>
    <row r="28" spans="1:18" s="16" customFormat="1" ht="14.25" customHeight="1">
      <c r="A28" s="5" t="s">
        <v>30</v>
      </c>
      <c r="B28" s="14">
        <f t="shared" si="0"/>
        <v>130</v>
      </c>
      <c r="C28" s="14">
        <f>SUM(E28,G28,I28,K28,M28,O28)</f>
        <v>100</v>
      </c>
      <c r="D28" s="28">
        <f>SUM(F28+H28+J28+L28+N28+P28)</f>
        <v>30</v>
      </c>
      <c r="E28" s="25">
        <v>20</v>
      </c>
      <c r="F28" s="26">
        <v>8</v>
      </c>
      <c r="G28" s="26">
        <v>44</v>
      </c>
      <c r="H28" s="26">
        <v>9</v>
      </c>
      <c r="I28" s="26">
        <v>8</v>
      </c>
      <c r="J28" s="26">
        <v>5</v>
      </c>
      <c r="K28" s="26">
        <v>7</v>
      </c>
      <c r="L28" s="26">
        <v>1</v>
      </c>
      <c r="M28" s="26">
        <v>9</v>
      </c>
      <c r="N28" s="26">
        <v>4</v>
      </c>
      <c r="O28" s="20">
        <v>12</v>
      </c>
      <c r="P28" s="20">
        <v>3</v>
      </c>
      <c r="Q28" s="20"/>
      <c r="R28" s="20"/>
    </row>
    <row r="29" spans="1:18" s="19" customFormat="1" ht="14.25" customHeight="1">
      <c r="A29" s="18" t="s">
        <v>34</v>
      </c>
      <c r="B29" s="17">
        <f t="shared" si="0"/>
        <v>260</v>
      </c>
      <c r="C29" s="17">
        <v>260</v>
      </c>
      <c r="D29" s="28"/>
      <c r="E29" s="25">
        <v>102</v>
      </c>
      <c r="F29" s="26"/>
      <c r="G29" s="26">
        <v>69</v>
      </c>
      <c r="H29" s="26"/>
      <c r="I29" s="26">
        <v>8</v>
      </c>
      <c r="J29" s="26"/>
      <c r="K29" s="26">
        <v>2</v>
      </c>
      <c r="L29" s="26"/>
      <c r="M29" s="26">
        <v>6</v>
      </c>
      <c r="N29" s="26"/>
      <c r="O29" s="20">
        <v>4</v>
      </c>
      <c r="P29" s="20"/>
      <c r="Q29" s="20"/>
      <c r="R29" s="20"/>
    </row>
    <row r="30" spans="1:18" ht="15" customHeight="1">
      <c r="A30" s="73" t="s">
        <v>31</v>
      </c>
      <c r="B30" s="71">
        <f>SUM(B7:B29)</f>
        <v>600</v>
      </c>
      <c r="C30" s="71">
        <f>SUM(C7:C29)</f>
        <v>520</v>
      </c>
      <c r="D30" s="71">
        <f>SUM(D7:D29)</f>
        <v>80</v>
      </c>
      <c r="E30" s="17">
        <f>SUM(E7:E29)</f>
        <v>177</v>
      </c>
      <c r="F30" s="17">
        <f>SUM(F7:F29)</f>
        <v>24</v>
      </c>
      <c r="G30" s="17">
        <f>SUM(G7:G29)</f>
        <v>184</v>
      </c>
      <c r="H30" s="17">
        <f>SUM(H7:H29)</f>
        <v>26</v>
      </c>
      <c r="I30" s="17">
        <f aca="true" t="shared" si="4" ref="I30:P30">SUM(I7:I29)</f>
        <v>27</v>
      </c>
      <c r="J30" s="17">
        <f t="shared" si="4"/>
        <v>10</v>
      </c>
      <c r="K30" s="17">
        <f t="shared" si="4"/>
        <v>18</v>
      </c>
      <c r="L30" s="17">
        <f t="shared" si="4"/>
        <v>5</v>
      </c>
      <c r="M30" s="17">
        <f t="shared" si="4"/>
        <v>21</v>
      </c>
      <c r="N30" s="17">
        <f t="shared" si="4"/>
        <v>9</v>
      </c>
      <c r="O30" s="14">
        <f t="shared" si="4"/>
        <v>24</v>
      </c>
      <c r="P30" s="14">
        <f t="shared" si="4"/>
        <v>6</v>
      </c>
      <c r="Q30" s="14">
        <v>12</v>
      </c>
      <c r="R30" s="14">
        <v>57</v>
      </c>
    </row>
    <row r="31" spans="1:18" ht="15" customHeight="1">
      <c r="A31" s="74"/>
      <c r="B31" s="72"/>
      <c r="C31" s="72"/>
      <c r="D31" s="72"/>
      <c r="E31" s="76">
        <f>E30+F30</f>
        <v>201</v>
      </c>
      <c r="F31" s="76"/>
      <c r="G31" s="76">
        <f>G30+H30</f>
        <v>210</v>
      </c>
      <c r="H31" s="76"/>
      <c r="I31" s="76">
        <f>I30+J30</f>
        <v>37</v>
      </c>
      <c r="J31" s="76"/>
      <c r="K31" s="76">
        <f>K30+L30</f>
        <v>23</v>
      </c>
      <c r="L31" s="76"/>
      <c r="M31" s="77">
        <f>M30+N30</f>
        <v>30</v>
      </c>
      <c r="N31" s="77"/>
      <c r="O31" s="70">
        <f>O30+P30</f>
        <v>30</v>
      </c>
      <c r="P31" s="70"/>
      <c r="Q31" s="70">
        <f>Q30+R30</f>
        <v>69</v>
      </c>
      <c r="R31" s="70"/>
    </row>
    <row r="32" spans="1:18" ht="33" customHeight="1">
      <c r="A32" s="67" t="s">
        <v>52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</sheetData>
  <sheetProtection/>
  <mergeCells count="30">
    <mergeCell ref="A4:A6"/>
    <mergeCell ref="D5:D6"/>
    <mergeCell ref="G31:H31"/>
    <mergeCell ref="I31:J31"/>
    <mergeCell ref="E31:F31"/>
    <mergeCell ref="C5:C6"/>
    <mergeCell ref="C30:C31"/>
    <mergeCell ref="B4:D4"/>
    <mergeCell ref="E4:H4"/>
    <mergeCell ref="I4:L4"/>
    <mergeCell ref="M4:P4"/>
    <mergeCell ref="O31:P31"/>
    <mergeCell ref="E5:F5"/>
    <mergeCell ref="G5:H5"/>
    <mergeCell ref="I5:J5"/>
    <mergeCell ref="K5:L5"/>
    <mergeCell ref="K31:L31"/>
    <mergeCell ref="M31:N31"/>
    <mergeCell ref="M5:N5"/>
    <mergeCell ref="O5:P5"/>
    <mergeCell ref="Q5:Q6"/>
    <mergeCell ref="R5:R6"/>
    <mergeCell ref="A32:R32"/>
    <mergeCell ref="A2:R2"/>
    <mergeCell ref="Q4:R4"/>
    <mergeCell ref="Q31:R31"/>
    <mergeCell ref="D30:D31"/>
    <mergeCell ref="A30:A31"/>
    <mergeCell ref="B5:B6"/>
    <mergeCell ref="B30:B31"/>
  </mergeCells>
  <printOptions horizontalCentered="1"/>
  <pageMargins left="0.3937007874015748" right="0.3937007874015748" top="0.4330708661417323" bottom="0.5118110236220472" header="0.7086614173228347" footer="0.433070866141732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14090057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2016-11-09T04:23:17Z</cp:lastPrinted>
  <dcterms:created xsi:type="dcterms:W3CDTF">1996-12-17T01:32:42Z</dcterms:created>
  <dcterms:modified xsi:type="dcterms:W3CDTF">2016-11-09T04:23:24Z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