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3475" windowHeight="106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<sst xmlns="http://schemas.openxmlformats.org/spreadsheetml/2006/main" count="350" uniqueCount="189">
  <si>
    <t>姓名</t>
  </si>
  <si>
    <t>报考单位</t>
  </si>
  <si>
    <t>报考单位编码</t>
  </si>
  <si>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</si>
  <si>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</si>
  <si>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</si>
  <si>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</si>
  <si>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</si>
  <si>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</si>
  <si>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</si>
  <si>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</si>
  <si>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</si>
  <si>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</si>
  <si>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</si>
  <si>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</si>
  <si>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</si>
  <si>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折合成绩</t>
  </si>
  <si>
    <t>笔试总成绩</t>
  </si>
  <si>
    <t>折合后笔试总成绩</t>
  </si>
  <si>
    <t>面试成绩</t>
  </si>
  <si>
    <t>折合后面试成绩</t>
  </si>
  <si>
    <r>
      <t>职位</t>
    </r>
    <r>
      <rPr>
        <b/>
        <sz val="12"/>
        <rFont val="Arial"/>
        <family val="2"/>
      </rPr>
      <t xml:space="preserve">     </t>
    </r>
    <r>
      <rPr>
        <b/>
        <sz val="12"/>
        <rFont val="宋体"/>
        <family val="0"/>
      </rPr>
      <t>编码</t>
    </r>
  </si>
  <si>
    <t>赵馨怡</t>
  </si>
  <si>
    <t>1812009021207</t>
  </si>
  <si>
    <t>张国磊</t>
  </si>
  <si>
    <t>1812009043325</t>
  </si>
  <si>
    <t>王普</t>
  </si>
  <si>
    <t>1812009042611</t>
  </si>
  <si>
    <t>吴玉琴</t>
  </si>
  <si>
    <t>1812009070821</t>
  </si>
  <si>
    <t>陈婷</t>
  </si>
  <si>
    <t>1812009023416</t>
  </si>
  <si>
    <t>封婉青</t>
  </si>
  <si>
    <t>1812009041919</t>
  </si>
  <si>
    <t>陈德凤</t>
  </si>
  <si>
    <t>1812009052313</t>
  </si>
  <si>
    <t>张余</t>
  </si>
  <si>
    <t>1812009033117</t>
  </si>
  <si>
    <t>黄堰</t>
  </si>
  <si>
    <t>1812009012618</t>
  </si>
  <si>
    <t>唐骄</t>
  </si>
  <si>
    <t>1812009062321</t>
  </si>
  <si>
    <t>张昀晗</t>
  </si>
  <si>
    <t>1812009013002</t>
  </si>
  <si>
    <t>张代强</t>
  </si>
  <si>
    <t>1812009021403</t>
  </si>
  <si>
    <t>1812009030804</t>
  </si>
  <si>
    <t>1812009065806</t>
  </si>
  <si>
    <t>1812009063821</t>
  </si>
  <si>
    <t>社会体育指导员</t>
  </si>
  <si>
    <t>综合知识</t>
  </si>
  <si>
    <t>王敦欣</t>
  </si>
  <si>
    <t>1812009032923</t>
  </si>
  <si>
    <t>何幸</t>
  </si>
  <si>
    <t>1812009031926</t>
  </si>
  <si>
    <t>张瀚尹</t>
  </si>
  <si>
    <t>1812009065027</t>
  </si>
  <si>
    <t>邱浩</t>
  </si>
  <si>
    <t>1812009012214</t>
  </si>
  <si>
    <t>曾莹</t>
  </si>
  <si>
    <t>市公共资源交易服务中心</t>
  </si>
  <si>
    <t>财务</t>
  </si>
  <si>
    <t>1812009042209</t>
  </si>
  <si>
    <t>陈炫林</t>
  </si>
  <si>
    <t>1812009031706</t>
  </si>
  <si>
    <t>宾昌勇</t>
  </si>
  <si>
    <t>1812009045022</t>
  </si>
  <si>
    <t>廖俊聪</t>
  </si>
  <si>
    <t>1812009031226</t>
  </si>
  <si>
    <t>孙倩</t>
  </si>
  <si>
    <t>1812009030220</t>
  </si>
  <si>
    <t>潘皓</t>
  </si>
  <si>
    <t>1812009065813</t>
  </si>
  <si>
    <t>罗曼</t>
  </si>
  <si>
    <t>1812009045125</t>
  </si>
  <si>
    <t>李寒冰</t>
  </si>
  <si>
    <t>1812009023107</t>
  </si>
  <si>
    <t>高铭</t>
  </si>
  <si>
    <t>1812009032010</t>
  </si>
  <si>
    <t>黎方玉</t>
  </si>
  <si>
    <t>1812009031416</t>
  </si>
  <si>
    <t>曹畅</t>
  </si>
  <si>
    <t>1812009041720</t>
  </si>
  <si>
    <t>税莲</t>
  </si>
  <si>
    <t>1812009031328</t>
  </si>
  <si>
    <t>王姗姗</t>
  </si>
  <si>
    <t>1812009072021</t>
  </si>
  <si>
    <t>张一帆</t>
  </si>
  <si>
    <t>1812009051519</t>
  </si>
  <si>
    <t>黄春林</t>
  </si>
  <si>
    <t>1812009071429</t>
  </si>
  <si>
    <t>黄琳</t>
  </si>
  <si>
    <t>1812009012909</t>
  </si>
  <si>
    <t>黄子静</t>
  </si>
  <si>
    <t>1812009012523</t>
  </si>
  <si>
    <t>何益</t>
  </si>
  <si>
    <t>1812009063722</t>
  </si>
  <si>
    <t>黄渊</t>
  </si>
  <si>
    <t>1812009021819</t>
  </si>
  <si>
    <t>罗誓言</t>
  </si>
  <si>
    <t>1812009043622</t>
  </si>
  <si>
    <t>曾琎</t>
  </si>
  <si>
    <t>1812009023101</t>
  </si>
  <si>
    <t>张凤霞</t>
  </si>
  <si>
    <t>1812009045011</t>
  </si>
  <si>
    <t>曹新颖</t>
  </si>
  <si>
    <t>1812009050408</t>
  </si>
  <si>
    <t>程远月</t>
  </si>
  <si>
    <t>1812009065210</t>
  </si>
  <si>
    <t>田毅</t>
  </si>
  <si>
    <t>市现代服务业发展促进中心</t>
  </si>
  <si>
    <t>1812009044401</t>
  </si>
  <si>
    <t>熊杰</t>
  </si>
  <si>
    <t>1812009061921</t>
  </si>
  <si>
    <t>向焕霞</t>
  </si>
  <si>
    <t>1812009060117</t>
  </si>
  <si>
    <t>张铧允</t>
  </si>
  <si>
    <t>1812009040222</t>
  </si>
  <si>
    <t>何颖</t>
  </si>
  <si>
    <t>1812009043102</t>
  </si>
  <si>
    <t>罗凡</t>
  </si>
  <si>
    <t>1812009012614</t>
  </si>
  <si>
    <t>杨敏</t>
  </si>
  <si>
    <t>1812009064219</t>
  </si>
  <si>
    <t>黄伊祎</t>
  </si>
  <si>
    <t>1812009012516</t>
  </si>
  <si>
    <t>张琳</t>
  </si>
  <si>
    <t>市离退休职工活动中心</t>
  </si>
  <si>
    <t>1812009051424</t>
  </si>
  <si>
    <t>谢峰</t>
  </si>
  <si>
    <t>1812009032216</t>
  </si>
  <si>
    <t>高飞</t>
  </si>
  <si>
    <t>1812009032219</t>
  </si>
  <si>
    <t>何宇</t>
  </si>
  <si>
    <t>1812009062302</t>
  </si>
  <si>
    <t>张敏</t>
  </si>
  <si>
    <t>1812009065224</t>
  </si>
  <si>
    <t>伍红霞</t>
  </si>
  <si>
    <t>1812009022401</t>
  </si>
  <si>
    <t>唐姚</t>
  </si>
  <si>
    <t>1812009044111</t>
  </si>
  <si>
    <t>何俊</t>
  </si>
  <si>
    <t>1812009044030</t>
  </si>
  <si>
    <t>龚胜</t>
  </si>
  <si>
    <t>1812009044005</t>
  </si>
  <si>
    <t>童靖</t>
  </si>
  <si>
    <t>1812009045323</t>
  </si>
  <si>
    <t>曾彬</t>
  </si>
  <si>
    <t>1812009043226</t>
  </si>
  <si>
    <t>田刚</t>
  </si>
  <si>
    <t>1812009063726</t>
  </si>
  <si>
    <t>罗德</t>
  </si>
  <si>
    <t>1812009063725</t>
  </si>
  <si>
    <t>惠庆东</t>
  </si>
  <si>
    <t>1812009063803</t>
  </si>
  <si>
    <t>内江广播电视台</t>
  </si>
  <si>
    <t>播音主持</t>
  </si>
  <si>
    <t>编辑记者</t>
  </si>
  <si>
    <t>市第二社会福利院</t>
  </si>
  <si>
    <t>市救助管理站</t>
  </si>
  <si>
    <t>市第一社会福利院</t>
  </si>
  <si>
    <t>市儿童福利院</t>
  </si>
  <si>
    <t>市减灾中心</t>
  </si>
  <si>
    <t>市体育中心</t>
  </si>
  <si>
    <r>
      <t>2017</t>
    </r>
    <r>
      <rPr>
        <b/>
        <sz val="12"/>
        <rFont val="宋体"/>
        <family val="0"/>
      </rPr>
      <t>年下半年内江市部分市级事业单位公开考聘工作人员总成绩及排名一览表</t>
    </r>
  </si>
  <si>
    <t>网络维护及系统管理员</t>
  </si>
  <si>
    <t>技术员</t>
  </si>
  <si>
    <t>市环境监测中心站</t>
  </si>
  <si>
    <t>市农业机械技术推广所</t>
  </si>
  <si>
    <t>市扶贫移民服务中心</t>
  </si>
  <si>
    <t>市安监救援支队</t>
  </si>
  <si>
    <t>周孝平</t>
  </si>
  <si>
    <t>1</t>
  </si>
  <si>
    <t>蒲文健</t>
  </si>
  <si>
    <t>会计</t>
  </si>
  <si>
    <t>工作人员</t>
  </si>
  <si>
    <t>护士</t>
  </si>
  <si>
    <t>社工工作员</t>
  </si>
  <si>
    <t>环境监测分析员</t>
  </si>
  <si>
    <t>财务管理</t>
  </si>
  <si>
    <t xml:space="preserve">市食品药品检验检测中心 </t>
  </si>
  <si>
    <t>食品检验员</t>
  </si>
  <si>
    <t>药品检验员</t>
  </si>
  <si>
    <t>服务业管理</t>
  </si>
  <si>
    <t>综合管理</t>
  </si>
  <si>
    <t>办公室人员</t>
  </si>
  <si>
    <t>救护队员</t>
  </si>
  <si>
    <r>
      <t>报考</t>
    </r>
    <r>
      <rPr>
        <b/>
        <sz val="12"/>
        <rFont val="宋体"/>
        <family val="0"/>
      </rPr>
      <t>职位</t>
    </r>
  </si>
  <si>
    <t>杨欢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</si>
</sst>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0_);\(0.00\)"/>
  </numFmts>
  <fonts count="13">
    <font>
      <sz val="12"/>
      <name val="宋体"/>
      <family val="0"/>
    </font>
    <font>
      <b/>
      <sz val="12"/>
      <name val="宋体"/>
      <family val="0"/>
    </font>
    <font>
      <b/>
      <sz val="12"/>
      <name val="Arial"/>
      <family val="2"/>
    </font>
    <font>
      <sz val="9"/>
      <name val="宋体"/>
      <family val="0"/>
    </font>
    <font>
      <sz val="10"/>
      <color indexed="8"/>
      <name val="Times New Roman"/>
      <family val="1"/>
    </font>
    <font>
      <sz val="10"/>
      <name val="宋体"/>
      <family val="0"/>
    </font>
    <font>
      <sz val="10"/>
      <color indexed="8"/>
      <name val="宋体"/>
      <family val="0"/>
    </font>
    <font>
      <sz val="11"/>
      <color indexed="8"/>
      <name val="宋体"/>
      <family val="0"/>
    </font>
    <font>
      <sz val="9"/>
      <color indexed="8"/>
      <name val="宋体"/>
      <family val="0"/>
    </font>
    <font>
      <sz val="10"/>
      <color indexed="8"/>
      <name val="仿宋"/>
      <family val="3"/>
    </font>
    <font>
      <sz val="10"/>
      <name val="仿宋"/>
      <family val="3"/>
    </font>
    <font>
      <sz val="11"/>
      <name val="宋体"/>
      <family val="0"/>
    </font>
    <font>
      <sz val="9"/>
      <color indexed="8"/>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lignment vertical="center"/>
      <protection/>
    </xf>
    <xf numFmtId="0" fontId="7" fillId="0" borderId="0">
      <alignment vertical="center"/>
      <protection/>
    </xf>
    <xf numFmtId="0" fontId="3"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applyAlignment="1">
      <alignment vertical="center"/>
    </xf>
    <xf numFmtId="49" fontId="1"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vertical="center"/>
    </xf>
    <xf numFmtId="0" fontId="11" fillId="0" borderId="1" xfId="0" applyFont="1" applyBorder="1" applyAlignment="1">
      <alignment horizontal="center" vertical="center"/>
    </xf>
    <xf numFmtId="0" fontId="7" fillId="0" borderId="1" xfId="0" applyFont="1" applyBorder="1" applyAlignment="1">
      <alignment horizontal="center" vertical="center"/>
    </xf>
    <xf numFmtId="0" fontId="11" fillId="0" borderId="1" xfId="0" applyFont="1" applyBorder="1" applyAlignment="1">
      <alignment horizontal="center" vertical="center" wrapText="1"/>
    </xf>
    <xf numFmtId="0" fontId="3" fillId="2" borderId="1" xfId="18" applyFont="1" applyFill="1" applyBorder="1" applyAlignment="1">
      <alignment horizontal="center" vertical="center" wrapText="1"/>
      <protection/>
    </xf>
    <xf numFmtId="0" fontId="3"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177" fontId="3" fillId="0" borderId="1" xfId="15" applyNumberFormat="1" applyFont="1" applyFill="1" applyBorder="1" applyAlignment="1">
      <alignment horizontal="center" vertical="center"/>
    </xf>
    <xf numFmtId="0" fontId="3" fillId="0" borderId="1" xfId="0" applyFont="1" applyBorder="1" applyAlignment="1">
      <alignment horizontal="center" vertical="center" wrapText="1"/>
    </xf>
    <xf numFmtId="179" fontId="3"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3"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quotePrefix="1">
      <alignment horizontal="center" vertical="center"/>
    </xf>
    <xf numFmtId="0" fontId="8" fillId="0" borderId="1" xfId="16" applyFont="1" applyFill="1" applyBorder="1" applyAlignment="1" quotePrefix="1">
      <alignment horizontal="center" vertical="center"/>
      <protection/>
    </xf>
    <xf numFmtId="0" fontId="8" fillId="0" borderId="1" xfId="16" applyFont="1" applyFill="1" applyBorder="1" applyAlignment="1">
      <alignment horizontal="center" vertical="center"/>
      <protection/>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1" xfId="17" applyNumberFormat="1" applyFont="1" applyFill="1" applyBorder="1" applyAlignment="1">
      <alignment horizontal="center" vertical="center" wrapText="1"/>
      <protection/>
    </xf>
    <xf numFmtId="0" fontId="8"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cellXfs>
  <cellStyles count="9">
    <cellStyle name="Normal" xfId="0"/>
    <cellStyle name="Percent" xfId="15"/>
    <cellStyle name="常规 5" xfId="16"/>
    <cellStyle name="常规 6" xfId="17"/>
    <cellStyle name="常规_Sheet1_30"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8"/>
  <sheetViews>
    <sheetView tabSelected="1" workbookViewId="0" topLeftCell="A19">
      <selection activeCell="Q68" sqref="Q68"/>
    </sheetView>
  </sheetViews>
  <sheetFormatPr defaultColWidth="9.00390625" defaultRowHeight="14.25"/>
  <cols>
    <col min="1" max="1" width="6.00390625" style="0" customWidth="1"/>
    <col min="2" max="2" width="12.625" style="0" customWidth="1"/>
    <col min="3" max="3" width="5.25390625" style="0" customWidth="1"/>
    <col min="4" max="4" width="5.875" style="0" customWidth="1"/>
    <col min="5" max="5" width="9.375" style="0" customWidth="1"/>
    <col min="6" max="6" width="10.50390625" style="0" customWidth="1"/>
    <col min="7" max="7" width="7.50390625" style="0" customWidth="1"/>
    <col min="8" max="11" width="5.25390625" style="0" customWidth="1"/>
    <col min="12" max="12" width="4.375" style="0" customWidth="1"/>
    <col min="13" max="18" width="5.25390625" style="0" customWidth="1"/>
    <col min="19" max="19" width="5.75390625" style="0" customWidth="1"/>
  </cols>
  <sheetData>
    <row r="1" spans="1:19" ht="30.75" customHeight="1">
      <c r="A1" s="37" t="s">
        <v>164</v>
      </c>
      <c r="B1" s="37"/>
      <c r="C1" s="37"/>
      <c r="D1" s="37"/>
      <c r="E1" s="37"/>
      <c r="F1" s="37"/>
      <c r="G1" s="37"/>
      <c r="H1" s="37"/>
      <c r="I1" s="37"/>
      <c r="J1" s="37"/>
      <c r="K1" s="37"/>
      <c r="L1" s="37"/>
      <c r="M1" s="37"/>
      <c r="N1" s="37"/>
      <c r="O1" s="37"/>
      <c r="P1" s="37"/>
      <c r="Q1" s="37"/>
      <c r="R1" s="37"/>
      <c r="S1" s="37"/>
    </row>
    <row r="2" spans="1:19" ht="46.5" customHeight="1">
      <c r="A2" s="36" t="s">
        <v>0</v>
      </c>
      <c r="B2" s="35" t="s">
        <v>1</v>
      </c>
      <c r="C2" s="35" t="s">
        <v>2</v>
      </c>
      <c r="D2" s="35" t="s">
        <v>21</v>
      </c>
      <c r="E2" s="35" t="s">
        <v>187</v>
      </c>
      <c r="F2" s="35" t="s">
        <v>3</v>
      </c>
      <c r="G2" s="35" t="s">
        <v>4</v>
      </c>
      <c r="H2" s="35" t="s">
        <v>5</v>
      </c>
      <c r="I2" s="36"/>
      <c r="J2" s="35" t="s">
        <v>6</v>
      </c>
      <c r="K2" s="36"/>
      <c r="L2" s="35" t="s">
        <v>7</v>
      </c>
      <c r="M2" s="35" t="s">
        <v>8</v>
      </c>
      <c r="N2" s="35"/>
      <c r="O2" s="35" t="s">
        <v>9</v>
      </c>
      <c r="P2" s="35"/>
      <c r="Q2" s="35" t="s">
        <v>10</v>
      </c>
      <c r="R2" s="35" t="s">
        <v>11</v>
      </c>
      <c r="S2" s="35" t="s">
        <v>12</v>
      </c>
    </row>
    <row r="3" spans="1:19" ht="57" customHeight="1">
      <c r="A3" s="36"/>
      <c r="B3" s="35"/>
      <c r="C3" s="35"/>
      <c r="D3" s="36"/>
      <c r="E3" s="36"/>
      <c r="F3" s="35"/>
      <c r="G3" s="35"/>
      <c r="H3" s="1" t="s">
        <v>13</v>
      </c>
      <c r="I3" s="1" t="s">
        <v>14</v>
      </c>
      <c r="J3" s="1" t="s">
        <v>15</v>
      </c>
      <c r="K3" s="1" t="s">
        <v>16</v>
      </c>
      <c r="L3" s="36"/>
      <c r="M3" s="1" t="s">
        <v>17</v>
      </c>
      <c r="N3" s="1" t="s">
        <v>18</v>
      </c>
      <c r="O3" s="1" t="s">
        <v>19</v>
      </c>
      <c r="P3" s="1" t="s">
        <v>20</v>
      </c>
      <c r="Q3" s="35"/>
      <c r="R3" s="35"/>
      <c r="S3" s="35"/>
    </row>
    <row r="4" spans="1:19" ht="24.75" customHeight="1">
      <c r="A4" s="19" t="s">
        <v>171</v>
      </c>
      <c r="B4" s="18" t="s">
        <v>163</v>
      </c>
      <c r="C4" s="20">
        <v>90112</v>
      </c>
      <c r="D4" s="19">
        <v>9011201</v>
      </c>
      <c r="E4" s="18" t="s">
        <v>49</v>
      </c>
      <c r="F4" s="21" t="s">
        <v>48</v>
      </c>
      <c r="G4" s="22" t="s">
        <v>50</v>
      </c>
      <c r="H4" s="24">
        <v>73</v>
      </c>
      <c r="I4" s="24">
        <v>73</v>
      </c>
      <c r="J4" s="24"/>
      <c r="K4" s="24"/>
      <c r="L4" s="24"/>
      <c r="M4" s="24">
        <v>73</v>
      </c>
      <c r="N4" s="24">
        <v>43.8</v>
      </c>
      <c r="O4" s="24">
        <v>83.4</v>
      </c>
      <c r="P4" s="24">
        <v>33.36</v>
      </c>
      <c r="Q4" s="24">
        <v>77.16</v>
      </c>
      <c r="R4" s="25" t="s">
        <v>172</v>
      </c>
      <c r="S4" s="4"/>
    </row>
    <row r="5" spans="1:19" ht="24.75" customHeight="1">
      <c r="A5" s="19" t="s">
        <v>188</v>
      </c>
      <c r="B5" s="18" t="s">
        <v>163</v>
      </c>
      <c r="C5" s="20">
        <v>90112</v>
      </c>
      <c r="D5" s="19">
        <v>9011201</v>
      </c>
      <c r="E5" s="18" t="s">
        <v>49</v>
      </c>
      <c r="F5" s="21" t="s">
        <v>47</v>
      </c>
      <c r="G5" s="22" t="s">
        <v>50</v>
      </c>
      <c r="H5" s="24">
        <v>71.5</v>
      </c>
      <c r="I5" s="24">
        <v>71.5</v>
      </c>
      <c r="J5" s="24"/>
      <c r="K5" s="24"/>
      <c r="L5" s="24"/>
      <c r="M5" s="24">
        <v>71.5</v>
      </c>
      <c r="N5" s="24">
        <v>42.9</v>
      </c>
      <c r="O5" s="24">
        <v>84.1</v>
      </c>
      <c r="P5" s="24">
        <v>33.64</v>
      </c>
      <c r="Q5" s="24">
        <v>76.54</v>
      </c>
      <c r="R5" s="25">
        <v>2</v>
      </c>
      <c r="S5" s="3"/>
    </row>
    <row r="6" spans="1:19" ht="24.75" customHeight="1">
      <c r="A6" s="19" t="s">
        <v>173</v>
      </c>
      <c r="B6" s="18" t="s">
        <v>163</v>
      </c>
      <c r="C6" s="20">
        <v>90112</v>
      </c>
      <c r="D6" s="19">
        <v>9011201</v>
      </c>
      <c r="E6" s="18" t="s">
        <v>49</v>
      </c>
      <c r="F6" s="21" t="s">
        <v>46</v>
      </c>
      <c r="G6" s="22" t="s">
        <v>50</v>
      </c>
      <c r="H6" s="24">
        <v>69</v>
      </c>
      <c r="I6" s="24">
        <v>69</v>
      </c>
      <c r="J6" s="24"/>
      <c r="K6" s="24"/>
      <c r="L6" s="24"/>
      <c r="M6" s="24">
        <v>69</v>
      </c>
      <c r="N6" s="24">
        <v>41.4</v>
      </c>
      <c r="O6" s="24">
        <v>82.2</v>
      </c>
      <c r="P6" s="24">
        <v>32.88</v>
      </c>
      <c r="Q6" s="24">
        <v>74.28</v>
      </c>
      <c r="R6" s="23">
        <v>3</v>
      </c>
      <c r="S6" s="3"/>
    </row>
    <row r="7" spans="1:19" ht="24.75" customHeight="1">
      <c r="A7" s="19" t="s">
        <v>22</v>
      </c>
      <c r="B7" s="18" t="s">
        <v>158</v>
      </c>
      <c r="C7" s="20">
        <v>90113</v>
      </c>
      <c r="D7" s="19">
        <v>9011301</v>
      </c>
      <c r="E7" s="18" t="s">
        <v>174</v>
      </c>
      <c r="F7" s="21" t="s">
        <v>23</v>
      </c>
      <c r="G7" s="22" t="s">
        <v>50</v>
      </c>
      <c r="H7" s="24">
        <v>79.5</v>
      </c>
      <c r="I7" s="24">
        <v>79.5</v>
      </c>
      <c r="J7" s="24"/>
      <c r="K7" s="24"/>
      <c r="L7" s="24"/>
      <c r="M7" s="24">
        <v>79.5</v>
      </c>
      <c r="N7" s="24">
        <f aca="true" t="shared" si="0" ref="N7:N18">SUM(I7+L7)*0.6</f>
        <v>47.699999999999996</v>
      </c>
      <c r="O7" s="24">
        <v>84.1</v>
      </c>
      <c r="P7" s="24">
        <f>O7*0.4</f>
        <v>33.64</v>
      </c>
      <c r="Q7" s="24">
        <f>N7+P7</f>
        <v>81.34</v>
      </c>
      <c r="R7" s="26">
        <v>1</v>
      </c>
      <c r="S7" s="5"/>
    </row>
    <row r="8" spans="1:19" ht="24.75" customHeight="1">
      <c r="A8" s="19" t="s">
        <v>24</v>
      </c>
      <c r="B8" s="18" t="s">
        <v>158</v>
      </c>
      <c r="C8" s="20">
        <v>90113</v>
      </c>
      <c r="D8" s="19">
        <v>9011301</v>
      </c>
      <c r="E8" s="18" t="s">
        <v>174</v>
      </c>
      <c r="F8" s="21" t="s">
        <v>25</v>
      </c>
      <c r="G8" s="22" t="s">
        <v>50</v>
      </c>
      <c r="H8" s="24">
        <v>73</v>
      </c>
      <c r="I8" s="24">
        <v>73</v>
      </c>
      <c r="J8" s="24"/>
      <c r="K8" s="24"/>
      <c r="L8" s="24"/>
      <c r="M8" s="24">
        <v>73</v>
      </c>
      <c r="N8" s="24">
        <f t="shared" si="0"/>
        <v>43.8</v>
      </c>
      <c r="O8" s="24">
        <v>81</v>
      </c>
      <c r="P8" s="24">
        <f aca="true" t="shared" si="1" ref="P8:P18">O8*0.4</f>
        <v>32.4</v>
      </c>
      <c r="Q8" s="24">
        <f aca="true" t="shared" si="2" ref="Q8:Q18">N8+P8</f>
        <v>76.19999999999999</v>
      </c>
      <c r="R8" s="25">
        <v>2</v>
      </c>
      <c r="S8" s="5"/>
    </row>
    <row r="9" spans="1:19" ht="24.75" customHeight="1">
      <c r="A9" s="19" t="s">
        <v>26</v>
      </c>
      <c r="B9" s="18" t="s">
        <v>159</v>
      </c>
      <c r="C9" s="20">
        <v>90114</v>
      </c>
      <c r="D9" s="19">
        <v>9011401</v>
      </c>
      <c r="E9" s="18" t="s">
        <v>175</v>
      </c>
      <c r="F9" s="21" t="s">
        <v>27</v>
      </c>
      <c r="G9" s="22" t="s">
        <v>50</v>
      </c>
      <c r="H9" s="24">
        <v>81</v>
      </c>
      <c r="I9" s="24">
        <v>81</v>
      </c>
      <c r="J9" s="24"/>
      <c r="K9" s="24"/>
      <c r="L9" s="24"/>
      <c r="M9" s="24">
        <v>81</v>
      </c>
      <c r="N9" s="24">
        <f t="shared" si="0"/>
        <v>48.6</v>
      </c>
      <c r="O9" s="24">
        <v>86.6</v>
      </c>
      <c r="P9" s="24">
        <f t="shared" si="1"/>
        <v>34.64</v>
      </c>
      <c r="Q9" s="24">
        <f t="shared" si="2"/>
        <v>83.24000000000001</v>
      </c>
      <c r="R9" s="26">
        <v>1</v>
      </c>
      <c r="S9" s="6"/>
    </row>
    <row r="10" spans="1:19" ht="24.75" customHeight="1">
      <c r="A10" s="19" t="s">
        <v>28</v>
      </c>
      <c r="B10" s="18" t="s">
        <v>159</v>
      </c>
      <c r="C10" s="20">
        <v>90114</v>
      </c>
      <c r="D10" s="19">
        <v>9011401</v>
      </c>
      <c r="E10" s="18" t="s">
        <v>175</v>
      </c>
      <c r="F10" s="21" t="s">
        <v>29</v>
      </c>
      <c r="G10" s="22" t="s">
        <v>50</v>
      </c>
      <c r="H10" s="24">
        <v>76</v>
      </c>
      <c r="I10" s="24">
        <v>76</v>
      </c>
      <c r="J10" s="24"/>
      <c r="K10" s="24"/>
      <c r="L10" s="24"/>
      <c r="M10" s="24">
        <v>76</v>
      </c>
      <c r="N10" s="24">
        <f t="shared" si="0"/>
        <v>45.6</v>
      </c>
      <c r="O10" s="24">
        <v>85.7</v>
      </c>
      <c r="P10" s="24">
        <f t="shared" si="1"/>
        <v>34.28</v>
      </c>
      <c r="Q10" s="24">
        <f t="shared" si="2"/>
        <v>79.88</v>
      </c>
      <c r="R10" s="25">
        <v>2</v>
      </c>
      <c r="S10" s="5"/>
    </row>
    <row r="11" spans="1:19" ht="24.75" customHeight="1">
      <c r="A11" s="19" t="s">
        <v>30</v>
      </c>
      <c r="B11" s="18" t="s">
        <v>160</v>
      </c>
      <c r="C11" s="20">
        <v>90115</v>
      </c>
      <c r="D11" s="19">
        <v>9011501</v>
      </c>
      <c r="E11" s="18" t="s">
        <v>176</v>
      </c>
      <c r="F11" s="21" t="s">
        <v>31</v>
      </c>
      <c r="G11" s="22" t="s">
        <v>50</v>
      </c>
      <c r="H11" s="24">
        <v>70</v>
      </c>
      <c r="I11" s="24">
        <v>70</v>
      </c>
      <c r="J11" s="24"/>
      <c r="K11" s="24"/>
      <c r="L11" s="24"/>
      <c r="M11" s="24">
        <v>70</v>
      </c>
      <c r="N11" s="24">
        <f t="shared" si="0"/>
        <v>42</v>
      </c>
      <c r="O11" s="24">
        <v>86</v>
      </c>
      <c r="P11" s="24">
        <f t="shared" si="1"/>
        <v>34.4</v>
      </c>
      <c r="Q11" s="24">
        <f t="shared" si="2"/>
        <v>76.4</v>
      </c>
      <c r="R11" s="25">
        <v>1</v>
      </c>
      <c r="S11" s="5"/>
    </row>
    <row r="12" spans="1:19" ht="24.75" customHeight="1">
      <c r="A12" s="19" t="s">
        <v>32</v>
      </c>
      <c r="B12" s="18" t="s">
        <v>160</v>
      </c>
      <c r="C12" s="20">
        <v>90115</v>
      </c>
      <c r="D12" s="19">
        <v>9011501</v>
      </c>
      <c r="E12" s="18" t="s">
        <v>176</v>
      </c>
      <c r="F12" s="21" t="s">
        <v>33</v>
      </c>
      <c r="G12" s="22" t="s">
        <v>50</v>
      </c>
      <c r="H12" s="24">
        <v>66.5</v>
      </c>
      <c r="I12" s="24">
        <v>66.5</v>
      </c>
      <c r="J12" s="24"/>
      <c r="K12" s="24"/>
      <c r="L12" s="24"/>
      <c r="M12" s="24">
        <v>66.5</v>
      </c>
      <c r="N12" s="24">
        <f t="shared" si="0"/>
        <v>39.9</v>
      </c>
      <c r="O12" s="24">
        <v>81.4</v>
      </c>
      <c r="P12" s="24">
        <f t="shared" si="1"/>
        <v>32.56</v>
      </c>
      <c r="Q12" s="24">
        <f t="shared" si="2"/>
        <v>72.46000000000001</v>
      </c>
      <c r="R12" s="23">
        <v>2</v>
      </c>
      <c r="S12" s="7"/>
    </row>
    <row r="13" spans="1:19" ht="24.75" customHeight="1">
      <c r="A13" s="19" t="s">
        <v>34</v>
      </c>
      <c r="B13" s="18" t="s">
        <v>160</v>
      </c>
      <c r="C13" s="20">
        <v>90115</v>
      </c>
      <c r="D13" s="19">
        <v>9011501</v>
      </c>
      <c r="E13" s="18" t="s">
        <v>176</v>
      </c>
      <c r="F13" s="21" t="s">
        <v>35</v>
      </c>
      <c r="G13" s="22" t="s">
        <v>50</v>
      </c>
      <c r="H13" s="24">
        <v>65.5</v>
      </c>
      <c r="I13" s="24">
        <v>65.5</v>
      </c>
      <c r="J13" s="24"/>
      <c r="K13" s="24"/>
      <c r="L13" s="24"/>
      <c r="M13" s="24">
        <v>65.5</v>
      </c>
      <c r="N13" s="24">
        <f t="shared" si="0"/>
        <v>39.3</v>
      </c>
      <c r="O13" s="24">
        <v>77.8</v>
      </c>
      <c r="P13" s="24">
        <f t="shared" si="1"/>
        <v>31.12</v>
      </c>
      <c r="Q13" s="24">
        <f t="shared" si="2"/>
        <v>70.42</v>
      </c>
      <c r="R13" s="26">
        <v>3</v>
      </c>
      <c r="S13" s="7"/>
    </row>
    <row r="14" spans="1:19" ht="24.75" customHeight="1">
      <c r="A14" s="19" t="s">
        <v>36</v>
      </c>
      <c r="B14" s="18" t="s">
        <v>161</v>
      </c>
      <c r="C14" s="20">
        <v>90116</v>
      </c>
      <c r="D14" s="19">
        <v>9011601</v>
      </c>
      <c r="E14" s="18" t="s">
        <v>177</v>
      </c>
      <c r="F14" s="21" t="s">
        <v>37</v>
      </c>
      <c r="G14" s="22" t="s">
        <v>50</v>
      </c>
      <c r="H14" s="24">
        <v>74</v>
      </c>
      <c r="I14" s="24">
        <v>74</v>
      </c>
      <c r="J14" s="24"/>
      <c r="K14" s="24"/>
      <c r="L14" s="24"/>
      <c r="M14" s="24">
        <v>74</v>
      </c>
      <c r="N14" s="24">
        <f t="shared" si="0"/>
        <v>44.4</v>
      </c>
      <c r="O14" s="24">
        <v>83.4</v>
      </c>
      <c r="P14" s="24">
        <f t="shared" si="1"/>
        <v>33.36000000000001</v>
      </c>
      <c r="Q14" s="24">
        <f t="shared" si="2"/>
        <v>77.76</v>
      </c>
      <c r="R14" s="26">
        <v>1</v>
      </c>
      <c r="S14" s="7"/>
    </row>
    <row r="15" spans="1:19" ht="24.75" customHeight="1">
      <c r="A15" s="19" t="s">
        <v>38</v>
      </c>
      <c r="B15" s="18" t="s">
        <v>161</v>
      </c>
      <c r="C15" s="20">
        <v>90116</v>
      </c>
      <c r="D15" s="19">
        <v>9011601</v>
      </c>
      <c r="E15" s="18" t="s">
        <v>177</v>
      </c>
      <c r="F15" s="21" t="s">
        <v>39</v>
      </c>
      <c r="G15" s="22" t="s">
        <v>50</v>
      </c>
      <c r="H15" s="24">
        <v>69</v>
      </c>
      <c r="I15" s="24">
        <v>69</v>
      </c>
      <c r="J15" s="24"/>
      <c r="K15" s="24"/>
      <c r="L15" s="24"/>
      <c r="M15" s="24">
        <v>69</v>
      </c>
      <c r="N15" s="24">
        <f t="shared" si="0"/>
        <v>41.4</v>
      </c>
      <c r="O15" s="24">
        <v>83.6</v>
      </c>
      <c r="P15" s="24">
        <f t="shared" si="1"/>
        <v>33.44</v>
      </c>
      <c r="Q15" s="24">
        <f t="shared" si="2"/>
        <v>74.84</v>
      </c>
      <c r="R15" s="25">
        <v>2</v>
      </c>
      <c r="S15" s="7"/>
    </row>
    <row r="16" spans="1:19" ht="24.75" customHeight="1">
      <c r="A16" s="19" t="s">
        <v>40</v>
      </c>
      <c r="B16" s="18" t="s">
        <v>162</v>
      </c>
      <c r="C16" s="20">
        <v>90117</v>
      </c>
      <c r="D16" s="19">
        <v>9011701</v>
      </c>
      <c r="E16" s="18" t="s">
        <v>165</v>
      </c>
      <c r="F16" s="21" t="s">
        <v>41</v>
      </c>
      <c r="G16" s="22" t="s">
        <v>50</v>
      </c>
      <c r="H16" s="24">
        <v>72.5</v>
      </c>
      <c r="I16" s="24">
        <v>72.5</v>
      </c>
      <c r="J16" s="24"/>
      <c r="K16" s="24"/>
      <c r="L16" s="24"/>
      <c r="M16" s="24">
        <v>72.5</v>
      </c>
      <c r="N16" s="24">
        <f t="shared" si="0"/>
        <v>43.5</v>
      </c>
      <c r="O16" s="24">
        <v>85.1</v>
      </c>
      <c r="P16" s="24">
        <f t="shared" si="1"/>
        <v>34.04</v>
      </c>
      <c r="Q16" s="24">
        <f t="shared" si="2"/>
        <v>77.53999999999999</v>
      </c>
      <c r="R16" s="25">
        <v>1</v>
      </c>
      <c r="S16" s="7"/>
    </row>
    <row r="17" spans="1:19" ht="24.75" customHeight="1">
      <c r="A17" s="19" t="s">
        <v>44</v>
      </c>
      <c r="B17" s="18" t="s">
        <v>162</v>
      </c>
      <c r="C17" s="20">
        <v>90117</v>
      </c>
      <c r="D17" s="19">
        <v>9011701</v>
      </c>
      <c r="E17" s="18" t="s">
        <v>165</v>
      </c>
      <c r="F17" s="21" t="s">
        <v>45</v>
      </c>
      <c r="G17" s="22" t="s">
        <v>50</v>
      </c>
      <c r="H17" s="24">
        <v>69</v>
      </c>
      <c r="I17" s="24">
        <v>69</v>
      </c>
      <c r="J17" s="24"/>
      <c r="K17" s="24"/>
      <c r="L17" s="24"/>
      <c r="M17" s="24">
        <v>69</v>
      </c>
      <c r="N17" s="24">
        <f>SUM(I17+L17)*0.6</f>
        <v>41.4</v>
      </c>
      <c r="O17" s="24">
        <v>86.5</v>
      </c>
      <c r="P17" s="24">
        <f>O17*0.4</f>
        <v>34.6</v>
      </c>
      <c r="Q17" s="24">
        <f>N17+P17</f>
        <v>76</v>
      </c>
      <c r="R17" s="25">
        <v>2</v>
      </c>
      <c r="S17" s="7"/>
    </row>
    <row r="18" spans="1:19" ht="24.75" customHeight="1">
      <c r="A18" s="19" t="s">
        <v>42</v>
      </c>
      <c r="B18" s="18" t="s">
        <v>162</v>
      </c>
      <c r="C18" s="20">
        <v>90117</v>
      </c>
      <c r="D18" s="19">
        <v>9011701</v>
      </c>
      <c r="E18" s="18" t="s">
        <v>165</v>
      </c>
      <c r="F18" s="21" t="s">
        <v>43</v>
      </c>
      <c r="G18" s="22" t="s">
        <v>50</v>
      </c>
      <c r="H18" s="24">
        <v>69</v>
      </c>
      <c r="I18" s="24">
        <v>69</v>
      </c>
      <c r="J18" s="24"/>
      <c r="K18" s="24"/>
      <c r="L18" s="24"/>
      <c r="M18" s="24">
        <v>69</v>
      </c>
      <c r="N18" s="24">
        <f t="shared" si="0"/>
        <v>41.4</v>
      </c>
      <c r="O18" s="24">
        <v>82.2</v>
      </c>
      <c r="P18" s="24">
        <f t="shared" si="1"/>
        <v>32.88</v>
      </c>
      <c r="Q18" s="24">
        <f t="shared" si="2"/>
        <v>74.28</v>
      </c>
      <c r="R18" s="26">
        <v>3</v>
      </c>
      <c r="S18" s="7"/>
    </row>
    <row r="19" spans="1:19" ht="24.75" customHeight="1">
      <c r="A19" s="19" t="s">
        <v>51</v>
      </c>
      <c r="B19" s="18" t="s">
        <v>167</v>
      </c>
      <c r="C19" s="20">
        <v>90101</v>
      </c>
      <c r="D19" s="19">
        <v>9010101</v>
      </c>
      <c r="E19" s="18" t="s">
        <v>178</v>
      </c>
      <c r="F19" s="21" t="s">
        <v>52</v>
      </c>
      <c r="G19" s="22" t="s">
        <v>50</v>
      </c>
      <c r="H19" s="24">
        <v>83</v>
      </c>
      <c r="I19" s="24">
        <v>83</v>
      </c>
      <c r="J19" s="24"/>
      <c r="K19" s="24"/>
      <c r="L19" s="24"/>
      <c r="M19" s="24">
        <f>I19+L19</f>
        <v>83</v>
      </c>
      <c r="N19" s="24">
        <f>M19*0.6</f>
        <v>49.8</v>
      </c>
      <c r="O19" s="24">
        <v>87.1</v>
      </c>
      <c r="P19" s="24">
        <f>O19*0.4</f>
        <v>34.839999999999996</v>
      </c>
      <c r="Q19" s="24">
        <f>P19+N19</f>
        <v>84.63999999999999</v>
      </c>
      <c r="R19" s="25">
        <v>1</v>
      </c>
      <c r="S19" s="8"/>
    </row>
    <row r="20" spans="1:19" ht="24.75" customHeight="1">
      <c r="A20" s="19" t="s">
        <v>53</v>
      </c>
      <c r="B20" s="18" t="s">
        <v>167</v>
      </c>
      <c r="C20" s="20">
        <v>90101</v>
      </c>
      <c r="D20" s="19">
        <v>9010101</v>
      </c>
      <c r="E20" s="18" t="s">
        <v>178</v>
      </c>
      <c r="F20" s="21" t="s">
        <v>54</v>
      </c>
      <c r="G20" s="22" t="s">
        <v>50</v>
      </c>
      <c r="H20" s="24">
        <v>81</v>
      </c>
      <c r="I20" s="24">
        <v>81</v>
      </c>
      <c r="J20" s="24"/>
      <c r="K20" s="24"/>
      <c r="L20" s="24"/>
      <c r="M20" s="24">
        <f>I20+L20</f>
        <v>81</v>
      </c>
      <c r="N20" s="24">
        <f>M20*0.6</f>
        <v>48.6</v>
      </c>
      <c r="O20" s="24">
        <v>85.8</v>
      </c>
      <c r="P20" s="24">
        <f>O20*0.4</f>
        <v>34.32</v>
      </c>
      <c r="Q20" s="24">
        <f>P20+N20</f>
        <v>82.92</v>
      </c>
      <c r="R20" s="23">
        <v>2</v>
      </c>
      <c r="S20" s="8"/>
    </row>
    <row r="21" spans="1:19" ht="24.75" customHeight="1">
      <c r="A21" s="19" t="s">
        <v>55</v>
      </c>
      <c r="B21" s="18" t="s">
        <v>167</v>
      </c>
      <c r="C21" s="20">
        <v>90101</v>
      </c>
      <c r="D21" s="19">
        <v>9010101</v>
      </c>
      <c r="E21" s="18" t="s">
        <v>178</v>
      </c>
      <c r="F21" s="21" t="s">
        <v>56</v>
      </c>
      <c r="G21" s="22" t="s">
        <v>50</v>
      </c>
      <c r="H21" s="24">
        <v>81.5</v>
      </c>
      <c r="I21" s="24">
        <v>81.5</v>
      </c>
      <c r="J21" s="24"/>
      <c r="K21" s="24"/>
      <c r="L21" s="24"/>
      <c r="M21" s="24">
        <f>I21+L21</f>
        <v>81.5</v>
      </c>
      <c r="N21" s="24">
        <f>M21*0.6</f>
        <v>48.9</v>
      </c>
      <c r="O21" s="24">
        <v>84.4</v>
      </c>
      <c r="P21" s="24">
        <f>O21*0.4</f>
        <v>33.760000000000005</v>
      </c>
      <c r="Q21" s="24">
        <f>P21+N21</f>
        <v>82.66</v>
      </c>
      <c r="R21" s="26">
        <v>3</v>
      </c>
      <c r="S21" s="8"/>
    </row>
    <row r="22" spans="1:19" ht="24.75" customHeight="1">
      <c r="A22" s="19" t="s">
        <v>57</v>
      </c>
      <c r="B22" s="18" t="s">
        <v>167</v>
      </c>
      <c r="C22" s="20">
        <v>90101</v>
      </c>
      <c r="D22" s="19">
        <v>9010101</v>
      </c>
      <c r="E22" s="18" t="s">
        <v>178</v>
      </c>
      <c r="F22" s="21" t="s">
        <v>58</v>
      </c>
      <c r="G22" s="22" t="s">
        <v>50</v>
      </c>
      <c r="H22" s="24">
        <v>80</v>
      </c>
      <c r="I22" s="24">
        <v>80</v>
      </c>
      <c r="J22" s="24"/>
      <c r="K22" s="24"/>
      <c r="L22" s="24"/>
      <c r="M22" s="24">
        <f>I22+L22</f>
        <v>80</v>
      </c>
      <c r="N22" s="24">
        <f>M22*0.6</f>
        <v>48</v>
      </c>
      <c r="O22" s="24">
        <v>82.7</v>
      </c>
      <c r="P22" s="24">
        <f>O22*0.4</f>
        <v>33.080000000000005</v>
      </c>
      <c r="Q22" s="24">
        <f>P22+N22</f>
        <v>81.08000000000001</v>
      </c>
      <c r="R22" s="26">
        <v>4</v>
      </c>
      <c r="S22" s="8"/>
    </row>
    <row r="23" spans="1:19" ht="24.75" customHeight="1">
      <c r="A23" s="19" t="s">
        <v>59</v>
      </c>
      <c r="B23" s="18" t="s">
        <v>60</v>
      </c>
      <c r="C23" s="20">
        <v>90104</v>
      </c>
      <c r="D23" s="19">
        <v>9010401</v>
      </c>
      <c r="E23" s="18" t="s">
        <v>61</v>
      </c>
      <c r="F23" s="21" t="s">
        <v>62</v>
      </c>
      <c r="G23" s="22" t="s">
        <v>50</v>
      </c>
      <c r="H23" s="24">
        <v>74</v>
      </c>
      <c r="I23" s="24">
        <v>74</v>
      </c>
      <c r="J23" s="24"/>
      <c r="K23" s="24"/>
      <c r="L23" s="24"/>
      <c r="M23" s="24">
        <v>74</v>
      </c>
      <c r="N23" s="24">
        <v>44.4</v>
      </c>
      <c r="O23" s="24">
        <v>85.9</v>
      </c>
      <c r="P23" s="24">
        <v>34.36</v>
      </c>
      <c r="Q23" s="24">
        <v>78.76</v>
      </c>
      <c r="R23" s="25">
        <v>1</v>
      </c>
      <c r="S23" s="2"/>
    </row>
    <row r="24" spans="1:19" ht="24.75" customHeight="1">
      <c r="A24" s="19" t="s">
        <v>63</v>
      </c>
      <c r="B24" s="18" t="s">
        <v>60</v>
      </c>
      <c r="C24" s="20">
        <v>90104</v>
      </c>
      <c r="D24" s="19">
        <v>9010401</v>
      </c>
      <c r="E24" s="18" t="s">
        <v>61</v>
      </c>
      <c r="F24" s="21" t="s">
        <v>64</v>
      </c>
      <c r="G24" s="22" t="s">
        <v>50</v>
      </c>
      <c r="H24" s="24">
        <v>73</v>
      </c>
      <c r="I24" s="24">
        <v>73</v>
      </c>
      <c r="J24" s="24"/>
      <c r="K24" s="24"/>
      <c r="L24" s="24"/>
      <c r="M24" s="24">
        <v>73</v>
      </c>
      <c r="N24" s="24">
        <v>43.8</v>
      </c>
      <c r="O24" s="24">
        <v>82.6</v>
      </c>
      <c r="P24" s="24">
        <v>33.04</v>
      </c>
      <c r="Q24" s="24">
        <v>76.84</v>
      </c>
      <c r="R24" s="26">
        <v>2</v>
      </c>
      <c r="S24" s="2"/>
    </row>
    <row r="25" spans="1:19" ht="24.75" customHeight="1">
      <c r="A25" s="19" t="s">
        <v>65</v>
      </c>
      <c r="B25" s="18" t="s">
        <v>60</v>
      </c>
      <c r="C25" s="20">
        <v>90104</v>
      </c>
      <c r="D25" s="19">
        <v>9010401</v>
      </c>
      <c r="E25" s="18" t="s">
        <v>61</v>
      </c>
      <c r="F25" s="21" t="s">
        <v>66</v>
      </c>
      <c r="G25" s="22" t="s">
        <v>50</v>
      </c>
      <c r="H25" s="24">
        <v>69.5</v>
      </c>
      <c r="I25" s="24">
        <v>69.5</v>
      </c>
      <c r="J25" s="24"/>
      <c r="K25" s="24"/>
      <c r="L25" s="24"/>
      <c r="M25" s="24">
        <v>69.5</v>
      </c>
      <c r="N25" s="24">
        <v>41.7</v>
      </c>
      <c r="O25" s="24">
        <v>81.3</v>
      </c>
      <c r="P25" s="24">
        <v>32.52</v>
      </c>
      <c r="Q25" s="24">
        <v>74.22</v>
      </c>
      <c r="R25" s="25">
        <v>3</v>
      </c>
      <c r="S25" s="2"/>
    </row>
    <row r="26" spans="1:19" ht="24.75" customHeight="1">
      <c r="A26" s="27" t="s">
        <v>67</v>
      </c>
      <c r="B26" s="18" t="s">
        <v>155</v>
      </c>
      <c r="C26" s="27">
        <v>90122</v>
      </c>
      <c r="D26" s="27">
        <v>9012201</v>
      </c>
      <c r="E26" s="18" t="s">
        <v>157</v>
      </c>
      <c r="F26" s="28" t="s">
        <v>68</v>
      </c>
      <c r="G26" s="22" t="s">
        <v>50</v>
      </c>
      <c r="H26" s="24">
        <v>72.5</v>
      </c>
      <c r="I26" s="24">
        <f>H25:H59*0.6</f>
        <v>43.5</v>
      </c>
      <c r="J26" s="24">
        <v>62.75</v>
      </c>
      <c r="K26" s="24">
        <f aca="true" t="shared" si="3" ref="K26:K36">J26*0.4</f>
        <v>25.1</v>
      </c>
      <c r="L26" s="24">
        <v>4</v>
      </c>
      <c r="M26" s="24">
        <f aca="true" t="shared" si="4" ref="M26:M35">I26+K26+L26</f>
        <v>72.6</v>
      </c>
      <c r="N26" s="24">
        <f aca="true" t="shared" si="5" ref="N26:N37">M26*0.7</f>
        <v>50.81999999999999</v>
      </c>
      <c r="O26" s="24">
        <v>80.8</v>
      </c>
      <c r="P26" s="24">
        <f aca="true" t="shared" si="6" ref="P26:P35">O26*0.3</f>
        <v>24.24</v>
      </c>
      <c r="Q26" s="24">
        <f aca="true" t="shared" si="7" ref="Q26:Q35">P26+N26</f>
        <v>75.05999999999999</v>
      </c>
      <c r="R26" s="27">
        <v>1</v>
      </c>
      <c r="S26" s="10"/>
    </row>
    <row r="27" spans="1:19" ht="24.75" customHeight="1">
      <c r="A27" s="27" t="s">
        <v>69</v>
      </c>
      <c r="B27" s="18" t="s">
        <v>155</v>
      </c>
      <c r="C27" s="27">
        <v>90122</v>
      </c>
      <c r="D27" s="27">
        <v>9012201</v>
      </c>
      <c r="E27" s="18" t="s">
        <v>157</v>
      </c>
      <c r="F27" s="29" t="s">
        <v>70</v>
      </c>
      <c r="G27" s="22" t="s">
        <v>50</v>
      </c>
      <c r="H27" s="24">
        <v>68</v>
      </c>
      <c r="I27" s="24">
        <f>H26:H60*0.6</f>
        <v>40.8</v>
      </c>
      <c r="J27" s="24">
        <v>67</v>
      </c>
      <c r="K27" s="24">
        <f t="shared" si="3"/>
        <v>26.8</v>
      </c>
      <c r="L27" s="24"/>
      <c r="M27" s="24">
        <f t="shared" si="4"/>
        <v>67.6</v>
      </c>
      <c r="N27" s="24">
        <f t="shared" si="5"/>
        <v>47.31999999999999</v>
      </c>
      <c r="O27" s="24">
        <v>83</v>
      </c>
      <c r="P27" s="24">
        <f t="shared" si="6"/>
        <v>24.9</v>
      </c>
      <c r="Q27" s="24">
        <f t="shared" si="7"/>
        <v>72.22</v>
      </c>
      <c r="R27" s="27">
        <v>2</v>
      </c>
      <c r="S27" s="10"/>
    </row>
    <row r="28" spans="1:19" ht="24.75" customHeight="1">
      <c r="A28" s="27" t="s">
        <v>71</v>
      </c>
      <c r="B28" s="18" t="s">
        <v>155</v>
      </c>
      <c r="C28" s="27">
        <v>90122</v>
      </c>
      <c r="D28" s="27">
        <v>9012201</v>
      </c>
      <c r="E28" s="18" t="s">
        <v>157</v>
      </c>
      <c r="F28" s="30" t="s">
        <v>72</v>
      </c>
      <c r="G28" s="22" t="s">
        <v>50</v>
      </c>
      <c r="H28" s="24">
        <v>62</v>
      </c>
      <c r="I28" s="24">
        <f>H27:H61*0.6</f>
        <v>37.199999999999996</v>
      </c>
      <c r="J28" s="24">
        <v>73.5</v>
      </c>
      <c r="K28" s="24">
        <f t="shared" si="3"/>
        <v>29.400000000000002</v>
      </c>
      <c r="L28" s="24"/>
      <c r="M28" s="24">
        <f t="shared" si="4"/>
        <v>66.6</v>
      </c>
      <c r="N28" s="24">
        <f t="shared" si="5"/>
        <v>46.61999999999999</v>
      </c>
      <c r="O28" s="24">
        <v>83.4</v>
      </c>
      <c r="P28" s="24">
        <f t="shared" si="6"/>
        <v>25.02</v>
      </c>
      <c r="Q28" s="24">
        <f t="shared" si="7"/>
        <v>71.63999999999999</v>
      </c>
      <c r="R28" s="27">
        <v>3</v>
      </c>
      <c r="S28" s="9"/>
    </row>
    <row r="29" spans="1:19" ht="24.75" customHeight="1">
      <c r="A29" s="31" t="s">
        <v>73</v>
      </c>
      <c r="B29" s="18" t="s">
        <v>155</v>
      </c>
      <c r="C29" s="27">
        <v>90122</v>
      </c>
      <c r="D29" s="27">
        <v>9012201</v>
      </c>
      <c r="E29" s="18" t="s">
        <v>157</v>
      </c>
      <c r="F29" s="30" t="s">
        <v>74</v>
      </c>
      <c r="G29" s="22" t="s">
        <v>50</v>
      </c>
      <c r="H29" s="24">
        <v>61.5</v>
      </c>
      <c r="I29" s="24">
        <f>H28:H62*0.6</f>
        <v>36.9</v>
      </c>
      <c r="J29" s="24">
        <v>65.75</v>
      </c>
      <c r="K29" s="24">
        <f t="shared" si="3"/>
        <v>26.3</v>
      </c>
      <c r="L29" s="24"/>
      <c r="M29" s="24">
        <f t="shared" si="4"/>
        <v>63.2</v>
      </c>
      <c r="N29" s="24">
        <f t="shared" si="5"/>
        <v>44.24</v>
      </c>
      <c r="O29" s="24">
        <v>85.4</v>
      </c>
      <c r="P29" s="24">
        <f t="shared" si="6"/>
        <v>25.62</v>
      </c>
      <c r="Q29" s="24">
        <f t="shared" si="7"/>
        <v>69.86</v>
      </c>
      <c r="R29" s="32">
        <v>4</v>
      </c>
      <c r="S29" s="11"/>
    </row>
    <row r="30" spans="1:19" ht="24.75" customHeight="1">
      <c r="A30" s="33" t="s">
        <v>75</v>
      </c>
      <c r="B30" s="18" t="s">
        <v>155</v>
      </c>
      <c r="C30" s="27">
        <v>90122</v>
      </c>
      <c r="D30" s="27">
        <v>9012201</v>
      </c>
      <c r="E30" s="18" t="s">
        <v>157</v>
      </c>
      <c r="F30" s="30" t="s">
        <v>76</v>
      </c>
      <c r="G30" s="22" t="s">
        <v>50</v>
      </c>
      <c r="H30" s="24">
        <v>60.5</v>
      </c>
      <c r="I30" s="24">
        <f>H29:H63*0.6</f>
        <v>36.3</v>
      </c>
      <c r="J30" s="24">
        <v>69.75</v>
      </c>
      <c r="K30" s="24">
        <f t="shared" si="3"/>
        <v>27.900000000000002</v>
      </c>
      <c r="L30" s="24"/>
      <c r="M30" s="24">
        <f t="shared" si="4"/>
        <v>64.2</v>
      </c>
      <c r="N30" s="24">
        <f t="shared" si="5"/>
        <v>44.94</v>
      </c>
      <c r="O30" s="24">
        <v>81.8</v>
      </c>
      <c r="P30" s="24">
        <f t="shared" si="6"/>
        <v>24.54</v>
      </c>
      <c r="Q30" s="24">
        <f t="shared" si="7"/>
        <v>69.47999999999999</v>
      </c>
      <c r="R30" s="32">
        <v>5</v>
      </c>
      <c r="S30" s="11"/>
    </row>
    <row r="31" spans="1:19" ht="24.75" customHeight="1">
      <c r="A31" s="27" t="s">
        <v>77</v>
      </c>
      <c r="B31" s="18" t="s">
        <v>155</v>
      </c>
      <c r="C31" s="27">
        <v>90122</v>
      </c>
      <c r="D31" s="27">
        <v>9012202</v>
      </c>
      <c r="E31" s="18" t="s">
        <v>156</v>
      </c>
      <c r="F31" s="30" t="s">
        <v>78</v>
      </c>
      <c r="G31" s="22" t="s">
        <v>50</v>
      </c>
      <c r="H31" s="24">
        <v>63.5</v>
      </c>
      <c r="I31" s="24">
        <f>H31:H65*0.6</f>
        <v>38.1</v>
      </c>
      <c r="J31" s="24">
        <v>70.25</v>
      </c>
      <c r="K31" s="24">
        <f t="shared" si="3"/>
        <v>28.1</v>
      </c>
      <c r="L31" s="24"/>
      <c r="M31" s="24">
        <f t="shared" si="4"/>
        <v>66.2</v>
      </c>
      <c r="N31" s="24">
        <f t="shared" si="5"/>
        <v>46.339999999999996</v>
      </c>
      <c r="O31" s="24">
        <v>82.2</v>
      </c>
      <c r="P31" s="24">
        <f t="shared" si="6"/>
        <v>24.66</v>
      </c>
      <c r="Q31" s="24">
        <f t="shared" si="7"/>
        <v>71</v>
      </c>
      <c r="R31" s="27">
        <v>1</v>
      </c>
      <c r="S31" s="10"/>
    </row>
    <row r="32" spans="1:19" ht="24.75" customHeight="1">
      <c r="A32" s="33" t="s">
        <v>79</v>
      </c>
      <c r="B32" s="18" t="s">
        <v>155</v>
      </c>
      <c r="C32" s="27">
        <v>90122</v>
      </c>
      <c r="D32" s="27">
        <v>9012202</v>
      </c>
      <c r="E32" s="18" t="s">
        <v>156</v>
      </c>
      <c r="F32" s="30" t="s">
        <v>80</v>
      </c>
      <c r="G32" s="22" t="s">
        <v>50</v>
      </c>
      <c r="H32" s="24">
        <v>61</v>
      </c>
      <c r="I32" s="24">
        <f>H31:H66*0.6</f>
        <v>36.6</v>
      </c>
      <c r="J32" s="24">
        <v>60.75</v>
      </c>
      <c r="K32" s="24">
        <f t="shared" si="3"/>
        <v>24.3</v>
      </c>
      <c r="L32" s="24"/>
      <c r="M32" s="24">
        <f t="shared" si="4"/>
        <v>60.900000000000006</v>
      </c>
      <c r="N32" s="24">
        <f t="shared" si="5"/>
        <v>42.63</v>
      </c>
      <c r="O32" s="24">
        <v>84.4</v>
      </c>
      <c r="P32" s="24">
        <f t="shared" si="6"/>
        <v>25.32</v>
      </c>
      <c r="Q32" s="24">
        <f t="shared" si="7"/>
        <v>67.95</v>
      </c>
      <c r="R32" s="27">
        <v>2</v>
      </c>
      <c r="S32" s="10"/>
    </row>
    <row r="33" spans="1:19" ht="24.75" customHeight="1">
      <c r="A33" s="34" t="s">
        <v>81</v>
      </c>
      <c r="B33" s="18" t="s">
        <v>155</v>
      </c>
      <c r="C33" s="27">
        <v>90122</v>
      </c>
      <c r="D33" s="27">
        <v>9012202</v>
      </c>
      <c r="E33" s="18" t="s">
        <v>156</v>
      </c>
      <c r="F33" s="27" t="s">
        <v>82</v>
      </c>
      <c r="G33" s="22" t="s">
        <v>50</v>
      </c>
      <c r="H33" s="24">
        <v>55.5</v>
      </c>
      <c r="I33" s="24">
        <f>H32:H67*0.6</f>
        <v>33.3</v>
      </c>
      <c r="J33" s="24">
        <v>47.5</v>
      </c>
      <c r="K33" s="24">
        <f t="shared" si="3"/>
        <v>19</v>
      </c>
      <c r="L33" s="24"/>
      <c r="M33" s="24">
        <f t="shared" si="4"/>
        <v>52.3</v>
      </c>
      <c r="N33" s="24">
        <f t="shared" si="5"/>
        <v>36.60999999999999</v>
      </c>
      <c r="O33" s="24">
        <v>83.8</v>
      </c>
      <c r="P33" s="24">
        <f t="shared" si="6"/>
        <v>25.139999999999997</v>
      </c>
      <c r="Q33" s="24">
        <f t="shared" si="7"/>
        <v>61.749999999999986</v>
      </c>
      <c r="R33" s="27">
        <v>3</v>
      </c>
      <c r="S33" s="11"/>
    </row>
    <row r="34" spans="1:19" ht="24.75" customHeight="1">
      <c r="A34" s="33" t="s">
        <v>83</v>
      </c>
      <c r="B34" s="18" t="s">
        <v>155</v>
      </c>
      <c r="C34" s="27">
        <v>90122</v>
      </c>
      <c r="D34" s="27">
        <v>9012202</v>
      </c>
      <c r="E34" s="18" t="s">
        <v>156</v>
      </c>
      <c r="F34" s="30" t="s">
        <v>84</v>
      </c>
      <c r="G34" s="22" t="s">
        <v>50</v>
      </c>
      <c r="H34" s="24">
        <v>47.5</v>
      </c>
      <c r="I34" s="24">
        <f>H33:H68*0.6</f>
        <v>28.5</v>
      </c>
      <c r="J34" s="24">
        <v>60.25</v>
      </c>
      <c r="K34" s="24">
        <f t="shared" si="3"/>
        <v>24.1</v>
      </c>
      <c r="L34" s="24"/>
      <c r="M34" s="24">
        <f t="shared" si="4"/>
        <v>52.6</v>
      </c>
      <c r="N34" s="24">
        <f t="shared" si="5"/>
        <v>36.82</v>
      </c>
      <c r="O34" s="24">
        <v>83</v>
      </c>
      <c r="P34" s="24">
        <f t="shared" si="6"/>
        <v>24.9</v>
      </c>
      <c r="Q34" s="24">
        <f t="shared" si="7"/>
        <v>61.72</v>
      </c>
      <c r="R34" s="27">
        <v>4</v>
      </c>
      <c r="S34" s="11"/>
    </row>
    <row r="35" spans="1:19" ht="24.75" customHeight="1">
      <c r="A35" s="34" t="s">
        <v>85</v>
      </c>
      <c r="B35" s="18" t="s">
        <v>155</v>
      </c>
      <c r="C35" s="27">
        <v>90122</v>
      </c>
      <c r="D35" s="27">
        <v>9012202</v>
      </c>
      <c r="E35" s="18" t="s">
        <v>156</v>
      </c>
      <c r="F35" s="27" t="s">
        <v>86</v>
      </c>
      <c r="G35" s="22" t="s">
        <v>50</v>
      </c>
      <c r="H35" s="24">
        <v>43</v>
      </c>
      <c r="I35" s="24">
        <f>H34:H68*0.6</f>
        <v>25.8</v>
      </c>
      <c r="J35" s="24">
        <v>68.5</v>
      </c>
      <c r="K35" s="24">
        <f t="shared" si="3"/>
        <v>27.400000000000002</v>
      </c>
      <c r="L35" s="24"/>
      <c r="M35" s="24">
        <f t="shared" si="4"/>
        <v>53.2</v>
      </c>
      <c r="N35" s="24">
        <f t="shared" si="5"/>
        <v>37.24</v>
      </c>
      <c r="O35" s="24">
        <v>78.2</v>
      </c>
      <c r="P35" s="24">
        <f t="shared" si="6"/>
        <v>23.46</v>
      </c>
      <c r="Q35" s="24">
        <f t="shared" si="7"/>
        <v>60.7</v>
      </c>
      <c r="R35" s="27">
        <v>5</v>
      </c>
      <c r="S35" s="9"/>
    </row>
    <row r="36" spans="1:19" ht="24.75" customHeight="1">
      <c r="A36" s="19" t="s">
        <v>87</v>
      </c>
      <c r="B36" s="18" t="s">
        <v>168</v>
      </c>
      <c r="C36" s="20">
        <v>90120</v>
      </c>
      <c r="D36" s="19">
        <v>9012001</v>
      </c>
      <c r="E36" s="18" t="s">
        <v>179</v>
      </c>
      <c r="F36" s="21" t="s">
        <v>88</v>
      </c>
      <c r="G36" s="22" t="s">
        <v>50</v>
      </c>
      <c r="H36" s="24">
        <v>76</v>
      </c>
      <c r="I36" s="24">
        <f>H36*0.6</f>
        <v>45.6</v>
      </c>
      <c r="J36" s="24">
        <v>54</v>
      </c>
      <c r="K36" s="24">
        <f t="shared" si="3"/>
        <v>21.6</v>
      </c>
      <c r="L36" s="24"/>
      <c r="M36" s="24">
        <f>I36+K36</f>
        <v>67.2</v>
      </c>
      <c r="N36" s="24">
        <f t="shared" si="5"/>
        <v>47.04</v>
      </c>
      <c r="O36" s="24">
        <v>82.2</v>
      </c>
      <c r="P36" s="24">
        <v>24.66</v>
      </c>
      <c r="Q36" s="24">
        <v>71.7</v>
      </c>
      <c r="R36" s="25">
        <v>1</v>
      </c>
      <c r="S36" s="2"/>
    </row>
    <row r="37" spans="1:19" ht="24.75" customHeight="1">
      <c r="A37" s="19" t="s">
        <v>89</v>
      </c>
      <c r="B37" s="18" t="s">
        <v>168</v>
      </c>
      <c r="C37" s="20">
        <v>90120</v>
      </c>
      <c r="D37" s="19">
        <v>9012001</v>
      </c>
      <c r="E37" s="18" t="s">
        <v>179</v>
      </c>
      <c r="F37" s="21" t="s">
        <v>90</v>
      </c>
      <c r="G37" s="22" t="s">
        <v>50</v>
      </c>
      <c r="H37" s="24">
        <v>65.5</v>
      </c>
      <c r="I37" s="24">
        <f>H37*0.6</f>
        <v>39.3</v>
      </c>
      <c r="J37" s="24">
        <v>64</v>
      </c>
      <c r="K37" s="24">
        <v>25.6</v>
      </c>
      <c r="L37" s="24"/>
      <c r="M37" s="24">
        <f>I37+K37</f>
        <v>64.9</v>
      </c>
      <c r="N37" s="24">
        <f t="shared" si="5"/>
        <v>45.43</v>
      </c>
      <c r="O37" s="24">
        <v>85.1</v>
      </c>
      <c r="P37" s="24">
        <v>25.53</v>
      </c>
      <c r="Q37" s="24">
        <v>70.96</v>
      </c>
      <c r="R37" s="25">
        <v>2</v>
      </c>
      <c r="S37" s="2"/>
    </row>
    <row r="38" spans="1:19" ht="24.75" customHeight="1">
      <c r="A38" s="19" t="s">
        <v>91</v>
      </c>
      <c r="B38" s="18" t="s">
        <v>180</v>
      </c>
      <c r="C38" s="20">
        <v>90121</v>
      </c>
      <c r="D38" s="19">
        <v>9012101</v>
      </c>
      <c r="E38" s="18" t="s">
        <v>181</v>
      </c>
      <c r="F38" s="21" t="s">
        <v>92</v>
      </c>
      <c r="G38" s="22" t="s">
        <v>50</v>
      </c>
      <c r="H38" s="24">
        <v>72.5</v>
      </c>
      <c r="I38" s="24">
        <v>43.5</v>
      </c>
      <c r="J38" s="24">
        <v>84</v>
      </c>
      <c r="K38" s="24">
        <v>33.6</v>
      </c>
      <c r="L38" s="24"/>
      <c r="M38" s="24">
        <v>77.1</v>
      </c>
      <c r="N38" s="24">
        <v>53.96999999999999</v>
      </c>
      <c r="O38" s="24">
        <v>83.8</v>
      </c>
      <c r="P38" s="24">
        <v>25.139999999999997</v>
      </c>
      <c r="Q38" s="24">
        <v>79.10999999999999</v>
      </c>
      <c r="R38" s="25">
        <v>1</v>
      </c>
      <c r="S38" s="12"/>
    </row>
    <row r="39" spans="1:19" ht="24.75" customHeight="1">
      <c r="A39" s="19" t="s">
        <v>93</v>
      </c>
      <c r="B39" s="18" t="s">
        <v>180</v>
      </c>
      <c r="C39" s="20">
        <v>90121</v>
      </c>
      <c r="D39" s="19">
        <v>9012101</v>
      </c>
      <c r="E39" s="18" t="s">
        <v>181</v>
      </c>
      <c r="F39" s="21" t="s">
        <v>94</v>
      </c>
      <c r="G39" s="22" t="s">
        <v>50</v>
      </c>
      <c r="H39" s="24">
        <v>76</v>
      </c>
      <c r="I39" s="24">
        <v>45.6</v>
      </c>
      <c r="J39" s="24">
        <v>54</v>
      </c>
      <c r="K39" s="24">
        <v>21.6</v>
      </c>
      <c r="L39" s="24">
        <v>4</v>
      </c>
      <c r="M39" s="24">
        <v>71.2</v>
      </c>
      <c r="N39" s="24">
        <v>49.84</v>
      </c>
      <c r="O39" s="24">
        <v>84.2</v>
      </c>
      <c r="P39" s="24">
        <v>25.26</v>
      </c>
      <c r="Q39" s="24">
        <v>75.10000000000001</v>
      </c>
      <c r="R39" s="25">
        <v>2</v>
      </c>
      <c r="S39" s="12"/>
    </row>
    <row r="40" spans="1:19" ht="24.75" customHeight="1">
      <c r="A40" s="19" t="s">
        <v>95</v>
      </c>
      <c r="B40" s="18" t="s">
        <v>180</v>
      </c>
      <c r="C40" s="20">
        <v>90121</v>
      </c>
      <c r="D40" s="19">
        <v>9012101</v>
      </c>
      <c r="E40" s="18" t="s">
        <v>181</v>
      </c>
      <c r="F40" s="21" t="s">
        <v>96</v>
      </c>
      <c r="G40" s="22" t="s">
        <v>50</v>
      </c>
      <c r="H40" s="24">
        <v>71</v>
      </c>
      <c r="I40" s="24">
        <v>42.6</v>
      </c>
      <c r="J40" s="24">
        <v>68</v>
      </c>
      <c r="K40" s="24">
        <v>27.200000000000003</v>
      </c>
      <c r="L40" s="24"/>
      <c r="M40" s="24">
        <v>69.80000000000001</v>
      </c>
      <c r="N40" s="24">
        <v>48.86000000000001</v>
      </c>
      <c r="O40" s="24">
        <v>82.5</v>
      </c>
      <c r="P40" s="24">
        <v>24.75</v>
      </c>
      <c r="Q40" s="24">
        <v>73.61000000000001</v>
      </c>
      <c r="R40" s="25">
        <v>3</v>
      </c>
      <c r="S40" s="12"/>
    </row>
    <row r="41" spans="1:19" ht="24.75" customHeight="1">
      <c r="A41" s="19" t="s">
        <v>97</v>
      </c>
      <c r="B41" s="18" t="s">
        <v>180</v>
      </c>
      <c r="C41" s="20">
        <v>90121</v>
      </c>
      <c r="D41" s="19">
        <v>9012101</v>
      </c>
      <c r="E41" s="18" t="s">
        <v>181</v>
      </c>
      <c r="F41" s="21" t="s">
        <v>98</v>
      </c>
      <c r="G41" s="22" t="s">
        <v>50</v>
      </c>
      <c r="H41" s="24">
        <v>63.5</v>
      </c>
      <c r="I41" s="24">
        <v>38.1</v>
      </c>
      <c r="J41" s="24">
        <v>58</v>
      </c>
      <c r="K41" s="24">
        <v>23.200000000000003</v>
      </c>
      <c r="L41" s="24"/>
      <c r="M41" s="24">
        <v>61.3</v>
      </c>
      <c r="N41" s="24">
        <v>42.91</v>
      </c>
      <c r="O41" s="24">
        <v>75.6</v>
      </c>
      <c r="P41" s="24">
        <v>22.679999999999996</v>
      </c>
      <c r="Q41" s="24">
        <v>65.58999999999999</v>
      </c>
      <c r="R41" s="25">
        <v>4</v>
      </c>
      <c r="S41" s="13"/>
    </row>
    <row r="42" spans="1:19" ht="24.75" customHeight="1">
      <c r="A42" s="19" t="s">
        <v>99</v>
      </c>
      <c r="B42" s="18" t="s">
        <v>180</v>
      </c>
      <c r="C42" s="20">
        <v>90121</v>
      </c>
      <c r="D42" s="19">
        <v>9012102</v>
      </c>
      <c r="E42" s="18" t="s">
        <v>182</v>
      </c>
      <c r="F42" s="21" t="s">
        <v>100</v>
      </c>
      <c r="G42" s="22" t="s">
        <v>50</v>
      </c>
      <c r="H42" s="24">
        <v>65.5</v>
      </c>
      <c r="I42" s="24">
        <v>39.3</v>
      </c>
      <c r="J42" s="24">
        <v>86</v>
      </c>
      <c r="K42" s="24">
        <v>34.4</v>
      </c>
      <c r="L42" s="24"/>
      <c r="M42" s="24">
        <v>73.69999999999999</v>
      </c>
      <c r="N42" s="24">
        <v>51.58999999999999</v>
      </c>
      <c r="O42" s="24">
        <v>85.5</v>
      </c>
      <c r="P42" s="24">
        <v>25.65</v>
      </c>
      <c r="Q42" s="24">
        <v>77.23999999999998</v>
      </c>
      <c r="R42" s="25">
        <v>1</v>
      </c>
      <c r="S42" s="13"/>
    </row>
    <row r="43" spans="1:19" ht="24.75" customHeight="1">
      <c r="A43" s="19" t="s">
        <v>101</v>
      </c>
      <c r="B43" s="18" t="s">
        <v>180</v>
      </c>
      <c r="C43" s="20">
        <v>90121</v>
      </c>
      <c r="D43" s="19">
        <v>9012102</v>
      </c>
      <c r="E43" s="18" t="s">
        <v>182</v>
      </c>
      <c r="F43" s="21" t="s">
        <v>102</v>
      </c>
      <c r="G43" s="22" t="s">
        <v>50</v>
      </c>
      <c r="H43" s="24">
        <v>71</v>
      </c>
      <c r="I43" s="24">
        <v>42.6</v>
      </c>
      <c r="J43" s="24">
        <v>64</v>
      </c>
      <c r="K43" s="24">
        <v>25.6</v>
      </c>
      <c r="L43" s="24"/>
      <c r="M43" s="24">
        <v>68.2</v>
      </c>
      <c r="N43" s="24">
        <v>47.74</v>
      </c>
      <c r="O43" s="24">
        <v>81.7</v>
      </c>
      <c r="P43" s="24">
        <v>24.51</v>
      </c>
      <c r="Q43" s="24">
        <v>72.25</v>
      </c>
      <c r="R43" s="25">
        <v>2</v>
      </c>
      <c r="S43" s="13"/>
    </row>
    <row r="44" spans="1:19" ht="24.75" customHeight="1">
      <c r="A44" s="19" t="s">
        <v>103</v>
      </c>
      <c r="B44" s="18" t="s">
        <v>180</v>
      </c>
      <c r="C44" s="20">
        <v>90121</v>
      </c>
      <c r="D44" s="19">
        <v>9012102</v>
      </c>
      <c r="E44" s="18" t="s">
        <v>182</v>
      </c>
      <c r="F44" s="21" t="s">
        <v>104</v>
      </c>
      <c r="G44" s="22" t="s">
        <v>50</v>
      </c>
      <c r="H44" s="24">
        <v>70</v>
      </c>
      <c r="I44" s="24">
        <v>42</v>
      </c>
      <c r="J44" s="24">
        <v>64</v>
      </c>
      <c r="K44" s="24">
        <v>25.6</v>
      </c>
      <c r="L44" s="24"/>
      <c r="M44" s="24">
        <v>67.6</v>
      </c>
      <c r="N44" s="24">
        <v>47.31999999999999</v>
      </c>
      <c r="O44" s="24">
        <v>80.4</v>
      </c>
      <c r="P44" s="24">
        <v>24.12</v>
      </c>
      <c r="Q44" s="24">
        <v>71.44</v>
      </c>
      <c r="R44" s="25">
        <v>3</v>
      </c>
      <c r="S44" s="13"/>
    </row>
    <row r="45" spans="1:19" ht="24.75" customHeight="1">
      <c r="A45" s="19" t="s">
        <v>105</v>
      </c>
      <c r="B45" s="18" t="s">
        <v>180</v>
      </c>
      <c r="C45" s="20">
        <v>90121</v>
      </c>
      <c r="D45" s="19">
        <v>9012103</v>
      </c>
      <c r="E45" s="18" t="s">
        <v>174</v>
      </c>
      <c r="F45" s="21" t="s">
        <v>106</v>
      </c>
      <c r="G45" s="22" t="s">
        <v>50</v>
      </c>
      <c r="H45" s="24">
        <v>73</v>
      </c>
      <c r="I45" s="24">
        <v>43.8</v>
      </c>
      <c r="J45" s="24">
        <v>67</v>
      </c>
      <c r="K45" s="24">
        <v>26.8</v>
      </c>
      <c r="L45" s="24"/>
      <c r="M45" s="24">
        <v>70.6</v>
      </c>
      <c r="N45" s="24">
        <v>49.419999999999995</v>
      </c>
      <c r="O45" s="24">
        <v>85.1</v>
      </c>
      <c r="P45" s="24">
        <v>25.529999999999998</v>
      </c>
      <c r="Q45" s="24">
        <v>74.94999999999999</v>
      </c>
      <c r="R45" s="25">
        <v>1</v>
      </c>
      <c r="S45" s="13"/>
    </row>
    <row r="46" spans="1:19" ht="24.75" customHeight="1">
      <c r="A46" s="19" t="s">
        <v>107</v>
      </c>
      <c r="B46" s="18" t="s">
        <v>180</v>
      </c>
      <c r="C46" s="20">
        <v>90121</v>
      </c>
      <c r="D46" s="19">
        <v>9012103</v>
      </c>
      <c r="E46" s="18" t="s">
        <v>174</v>
      </c>
      <c r="F46" s="21" t="s">
        <v>108</v>
      </c>
      <c r="G46" s="22" t="s">
        <v>50</v>
      </c>
      <c r="H46" s="24">
        <v>67</v>
      </c>
      <c r="I46" s="24">
        <v>40.199999999999996</v>
      </c>
      <c r="J46" s="24">
        <v>50</v>
      </c>
      <c r="K46" s="24">
        <v>20</v>
      </c>
      <c r="L46" s="24"/>
      <c r="M46" s="24">
        <v>60.2</v>
      </c>
      <c r="N46" s="24">
        <v>42.13999999999999</v>
      </c>
      <c r="O46" s="24">
        <v>83.8</v>
      </c>
      <c r="P46" s="24">
        <v>25.139999999999997</v>
      </c>
      <c r="Q46" s="24">
        <v>67.27999999999999</v>
      </c>
      <c r="R46" s="25">
        <v>2</v>
      </c>
      <c r="S46" s="13"/>
    </row>
    <row r="47" spans="1:19" ht="24.75" customHeight="1">
      <c r="A47" s="19" t="s">
        <v>109</v>
      </c>
      <c r="B47" s="18" t="s">
        <v>110</v>
      </c>
      <c r="C47" s="20">
        <v>90123</v>
      </c>
      <c r="D47" s="19">
        <v>9012301</v>
      </c>
      <c r="E47" s="18" t="s">
        <v>183</v>
      </c>
      <c r="F47" s="21" t="s">
        <v>111</v>
      </c>
      <c r="G47" s="22" t="s">
        <v>50</v>
      </c>
      <c r="H47" s="24">
        <v>78.5</v>
      </c>
      <c r="I47" s="24">
        <v>78.5</v>
      </c>
      <c r="J47" s="24"/>
      <c r="K47" s="24"/>
      <c r="L47" s="24"/>
      <c r="M47" s="24">
        <v>78.5</v>
      </c>
      <c r="N47" s="24">
        <f aca="true" t="shared" si="8" ref="N47:N54">M47*0.6</f>
        <v>47.1</v>
      </c>
      <c r="O47" s="24">
        <v>84.4</v>
      </c>
      <c r="P47" s="24">
        <f aca="true" t="shared" si="9" ref="P47:P54">O47*0.4</f>
        <v>33.760000000000005</v>
      </c>
      <c r="Q47" s="24">
        <f aca="true" t="shared" si="10" ref="Q47:Q54">N47+P47</f>
        <v>80.86000000000001</v>
      </c>
      <c r="R47" s="25">
        <v>1</v>
      </c>
      <c r="S47" s="2"/>
    </row>
    <row r="48" spans="1:19" ht="24.75" customHeight="1">
      <c r="A48" s="19" t="s">
        <v>112</v>
      </c>
      <c r="B48" s="18" t="s">
        <v>110</v>
      </c>
      <c r="C48" s="20">
        <v>90123</v>
      </c>
      <c r="D48" s="19">
        <v>9012302</v>
      </c>
      <c r="E48" s="18" t="s">
        <v>184</v>
      </c>
      <c r="F48" s="21" t="s">
        <v>113</v>
      </c>
      <c r="G48" s="22" t="s">
        <v>50</v>
      </c>
      <c r="H48" s="24">
        <v>76.5</v>
      </c>
      <c r="I48" s="24">
        <v>76.5</v>
      </c>
      <c r="J48" s="24"/>
      <c r="K48" s="24"/>
      <c r="L48" s="24"/>
      <c r="M48" s="24">
        <v>76.5</v>
      </c>
      <c r="N48" s="24">
        <f t="shared" si="8"/>
        <v>45.9</v>
      </c>
      <c r="O48" s="24">
        <v>85.6</v>
      </c>
      <c r="P48" s="24">
        <f t="shared" si="9"/>
        <v>34.24</v>
      </c>
      <c r="Q48" s="24">
        <f t="shared" si="10"/>
        <v>80.14</v>
      </c>
      <c r="R48" s="25">
        <v>1</v>
      </c>
      <c r="S48" s="2"/>
    </row>
    <row r="49" spans="1:19" ht="24.75" customHeight="1">
      <c r="A49" s="19" t="s">
        <v>114</v>
      </c>
      <c r="B49" s="18" t="s">
        <v>110</v>
      </c>
      <c r="C49" s="20">
        <v>90123</v>
      </c>
      <c r="D49" s="19">
        <v>9012302</v>
      </c>
      <c r="E49" s="18" t="s">
        <v>184</v>
      </c>
      <c r="F49" s="21" t="s">
        <v>115</v>
      </c>
      <c r="G49" s="22" t="s">
        <v>50</v>
      </c>
      <c r="H49" s="24">
        <v>76</v>
      </c>
      <c r="I49" s="24">
        <v>76</v>
      </c>
      <c r="J49" s="24"/>
      <c r="K49" s="24"/>
      <c r="L49" s="24"/>
      <c r="M49" s="24">
        <v>76</v>
      </c>
      <c r="N49" s="24">
        <f t="shared" si="8"/>
        <v>45.6</v>
      </c>
      <c r="O49" s="24">
        <v>84.6</v>
      </c>
      <c r="P49" s="24">
        <f t="shared" si="9"/>
        <v>33.839999999999996</v>
      </c>
      <c r="Q49" s="24">
        <f t="shared" si="10"/>
        <v>79.44</v>
      </c>
      <c r="R49" s="25">
        <v>2</v>
      </c>
      <c r="S49" s="2"/>
    </row>
    <row r="50" spans="1:19" ht="24.75" customHeight="1">
      <c r="A50" s="19" t="s">
        <v>116</v>
      </c>
      <c r="B50" s="18" t="s">
        <v>169</v>
      </c>
      <c r="C50" s="20">
        <v>90102</v>
      </c>
      <c r="D50" s="19">
        <v>9010201</v>
      </c>
      <c r="E50" s="18" t="s">
        <v>175</v>
      </c>
      <c r="F50" s="21" t="s">
        <v>117</v>
      </c>
      <c r="G50" s="22" t="s">
        <v>50</v>
      </c>
      <c r="H50" s="24">
        <v>77</v>
      </c>
      <c r="I50" s="24">
        <v>77</v>
      </c>
      <c r="J50" s="24"/>
      <c r="K50" s="24"/>
      <c r="L50" s="24"/>
      <c r="M50" s="24">
        <v>77</v>
      </c>
      <c r="N50" s="24">
        <f t="shared" si="8"/>
        <v>46.199999999999996</v>
      </c>
      <c r="O50" s="24">
        <v>86.2</v>
      </c>
      <c r="P50" s="24">
        <f t="shared" si="9"/>
        <v>34.480000000000004</v>
      </c>
      <c r="Q50" s="24">
        <f t="shared" si="10"/>
        <v>80.68</v>
      </c>
      <c r="R50" s="25">
        <v>1</v>
      </c>
      <c r="S50" s="2"/>
    </row>
    <row r="51" spans="1:19" ht="24.75" customHeight="1">
      <c r="A51" s="19" t="s">
        <v>118</v>
      </c>
      <c r="B51" s="18" t="s">
        <v>169</v>
      </c>
      <c r="C51" s="20">
        <v>90102</v>
      </c>
      <c r="D51" s="19">
        <v>9010201</v>
      </c>
      <c r="E51" s="18" t="s">
        <v>175</v>
      </c>
      <c r="F51" s="21" t="s">
        <v>119</v>
      </c>
      <c r="G51" s="22" t="s">
        <v>50</v>
      </c>
      <c r="H51" s="24">
        <v>74</v>
      </c>
      <c r="I51" s="24">
        <v>74</v>
      </c>
      <c r="J51" s="24"/>
      <c r="K51" s="24"/>
      <c r="L51" s="24"/>
      <c r="M51" s="24">
        <v>74</v>
      </c>
      <c r="N51" s="24">
        <f t="shared" si="8"/>
        <v>44.4</v>
      </c>
      <c r="O51" s="24">
        <v>86.1</v>
      </c>
      <c r="P51" s="24">
        <f t="shared" si="9"/>
        <v>34.44</v>
      </c>
      <c r="Q51" s="24">
        <f t="shared" si="10"/>
        <v>78.84</v>
      </c>
      <c r="R51" s="25">
        <v>2</v>
      </c>
      <c r="S51" s="2"/>
    </row>
    <row r="52" spans="1:19" ht="24.75" customHeight="1">
      <c r="A52" s="19" t="s">
        <v>120</v>
      </c>
      <c r="B52" s="18" t="s">
        <v>169</v>
      </c>
      <c r="C52" s="20">
        <v>90102</v>
      </c>
      <c r="D52" s="19">
        <v>9010201</v>
      </c>
      <c r="E52" s="18" t="s">
        <v>175</v>
      </c>
      <c r="F52" s="21" t="s">
        <v>121</v>
      </c>
      <c r="G52" s="22" t="s">
        <v>50</v>
      </c>
      <c r="H52" s="24">
        <v>73.5</v>
      </c>
      <c r="I52" s="24">
        <v>73.5</v>
      </c>
      <c r="J52" s="24"/>
      <c r="K52" s="24"/>
      <c r="L52" s="24"/>
      <c r="M52" s="24">
        <v>73.5</v>
      </c>
      <c r="N52" s="24">
        <f t="shared" si="8"/>
        <v>44.1</v>
      </c>
      <c r="O52" s="24">
        <v>82.7</v>
      </c>
      <c r="P52" s="24">
        <f t="shared" si="9"/>
        <v>33.080000000000005</v>
      </c>
      <c r="Q52" s="24">
        <f t="shared" si="10"/>
        <v>77.18</v>
      </c>
      <c r="R52" s="25">
        <v>3</v>
      </c>
      <c r="S52" s="2"/>
    </row>
    <row r="53" spans="1:19" ht="24.75" customHeight="1">
      <c r="A53" s="19" t="s">
        <v>122</v>
      </c>
      <c r="B53" s="18" t="s">
        <v>169</v>
      </c>
      <c r="C53" s="20">
        <v>90102</v>
      </c>
      <c r="D53" s="19">
        <v>9010202</v>
      </c>
      <c r="E53" s="18" t="s">
        <v>166</v>
      </c>
      <c r="F53" s="21" t="s">
        <v>123</v>
      </c>
      <c r="G53" s="22" t="s">
        <v>50</v>
      </c>
      <c r="H53" s="24">
        <v>81</v>
      </c>
      <c r="I53" s="24">
        <v>81</v>
      </c>
      <c r="J53" s="24"/>
      <c r="K53" s="24"/>
      <c r="L53" s="24"/>
      <c r="M53" s="24">
        <v>81</v>
      </c>
      <c r="N53" s="24">
        <f t="shared" si="8"/>
        <v>48.6</v>
      </c>
      <c r="O53" s="24">
        <v>83.94</v>
      </c>
      <c r="P53" s="24">
        <f t="shared" si="9"/>
        <v>33.576</v>
      </c>
      <c r="Q53" s="24">
        <f t="shared" si="10"/>
        <v>82.176</v>
      </c>
      <c r="R53" s="25">
        <v>1</v>
      </c>
      <c r="S53" s="3"/>
    </row>
    <row r="54" spans="1:19" ht="24.75" customHeight="1">
      <c r="A54" s="19" t="s">
        <v>124</v>
      </c>
      <c r="B54" s="18" t="s">
        <v>169</v>
      </c>
      <c r="C54" s="20">
        <v>90102</v>
      </c>
      <c r="D54" s="19">
        <v>9010202</v>
      </c>
      <c r="E54" s="18" t="s">
        <v>166</v>
      </c>
      <c r="F54" s="21" t="s">
        <v>125</v>
      </c>
      <c r="G54" s="22" t="s">
        <v>50</v>
      </c>
      <c r="H54" s="24">
        <v>78</v>
      </c>
      <c r="I54" s="24">
        <v>78</v>
      </c>
      <c r="J54" s="24"/>
      <c r="K54" s="24"/>
      <c r="L54" s="24"/>
      <c r="M54" s="24">
        <v>78</v>
      </c>
      <c r="N54" s="24">
        <f t="shared" si="8"/>
        <v>46.8</v>
      </c>
      <c r="O54" s="24">
        <v>82.2</v>
      </c>
      <c r="P54" s="24">
        <f t="shared" si="9"/>
        <v>32.88</v>
      </c>
      <c r="Q54" s="24">
        <f t="shared" si="10"/>
        <v>79.68</v>
      </c>
      <c r="R54" s="25">
        <v>2</v>
      </c>
      <c r="S54" s="14"/>
    </row>
    <row r="55" spans="1:19" ht="24.75" customHeight="1">
      <c r="A55" s="19" t="s">
        <v>126</v>
      </c>
      <c r="B55" s="18" t="s">
        <v>127</v>
      </c>
      <c r="C55" s="20">
        <v>90118</v>
      </c>
      <c r="D55" s="19">
        <v>9011801</v>
      </c>
      <c r="E55" s="18" t="s">
        <v>185</v>
      </c>
      <c r="F55" s="21" t="s">
        <v>128</v>
      </c>
      <c r="G55" s="22" t="s">
        <v>50</v>
      </c>
      <c r="H55" s="24">
        <v>84.5</v>
      </c>
      <c r="I55" s="24">
        <v>84.5</v>
      </c>
      <c r="J55" s="24"/>
      <c r="K55" s="24"/>
      <c r="L55" s="24"/>
      <c r="M55" s="24">
        <v>84.5</v>
      </c>
      <c r="N55" s="24">
        <v>50.7</v>
      </c>
      <c r="O55" s="24">
        <v>84.9</v>
      </c>
      <c r="P55" s="24">
        <v>33.96</v>
      </c>
      <c r="Q55" s="24">
        <v>84.66</v>
      </c>
      <c r="R55" s="25">
        <v>1</v>
      </c>
      <c r="S55" s="16"/>
    </row>
    <row r="56" spans="1:19" ht="24.75" customHeight="1">
      <c r="A56" s="19" t="s">
        <v>129</v>
      </c>
      <c r="B56" s="18" t="s">
        <v>127</v>
      </c>
      <c r="C56" s="20">
        <v>90118</v>
      </c>
      <c r="D56" s="19">
        <v>9011801</v>
      </c>
      <c r="E56" s="18" t="s">
        <v>185</v>
      </c>
      <c r="F56" s="21" t="s">
        <v>130</v>
      </c>
      <c r="G56" s="22" t="s">
        <v>50</v>
      </c>
      <c r="H56" s="24">
        <v>79</v>
      </c>
      <c r="I56" s="24">
        <v>79</v>
      </c>
      <c r="J56" s="24"/>
      <c r="K56" s="24"/>
      <c r="L56" s="24"/>
      <c r="M56" s="24">
        <v>79</v>
      </c>
      <c r="N56" s="24">
        <v>47.4</v>
      </c>
      <c r="O56" s="24">
        <v>85.6</v>
      </c>
      <c r="P56" s="24">
        <v>34.24</v>
      </c>
      <c r="Q56" s="24">
        <v>81.64</v>
      </c>
      <c r="R56" s="25">
        <v>2</v>
      </c>
      <c r="S56" s="16"/>
    </row>
    <row r="57" spans="1:19" ht="24.75" customHeight="1">
      <c r="A57" s="19" t="s">
        <v>131</v>
      </c>
      <c r="B57" s="18" t="s">
        <v>127</v>
      </c>
      <c r="C57" s="20">
        <v>90118</v>
      </c>
      <c r="D57" s="19">
        <v>9011801</v>
      </c>
      <c r="E57" s="18" t="s">
        <v>185</v>
      </c>
      <c r="F57" s="21" t="s">
        <v>132</v>
      </c>
      <c r="G57" s="22" t="s">
        <v>50</v>
      </c>
      <c r="H57" s="24">
        <v>79</v>
      </c>
      <c r="I57" s="24">
        <v>79</v>
      </c>
      <c r="J57" s="24"/>
      <c r="K57" s="24"/>
      <c r="L57" s="24"/>
      <c r="M57" s="24">
        <v>79</v>
      </c>
      <c r="N57" s="24">
        <v>47.4</v>
      </c>
      <c r="O57" s="24">
        <v>83.2</v>
      </c>
      <c r="P57" s="24">
        <v>33.28</v>
      </c>
      <c r="Q57" s="24">
        <v>80.68</v>
      </c>
      <c r="R57" s="25">
        <v>3</v>
      </c>
      <c r="S57" s="16"/>
    </row>
    <row r="58" spans="1:19" ht="24.75" customHeight="1">
      <c r="A58" s="19" t="s">
        <v>133</v>
      </c>
      <c r="B58" s="18" t="s">
        <v>127</v>
      </c>
      <c r="C58" s="20">
        <v>90118</v>
      </c>
      <c r="D58" s="19">
        <v>9011801</v>
      </c>
      <c r="E58" s="18" t="s">
        <v>185</v>
      </c>
      <c r="F58" s="21" t="s">
        <v>134</v>
      </c>
      <c r="G58" s="22" t="s">
        <v>50</v>
      </c>
      <c r="H58" s="24">
        <v>77</v>
      </c>
      <c r="I58" s="24">
        <v>77</v>
      </c>
      <c r="J58" s="24"/>
      <c r="K58" s="24"/>
      <c r="L58" s="24"/>
      <c r="M58" s="24">
        <v>77</v>
      </c>
      <c r="N58" s="24">
        <v>46.199999999999996</v>
      </c>
      <c r="O58" s="24">
        <v>81.8</v>
      </c>
      <c r="P58" s="24">
        <v>32.72</v>
      </c>
      <c r="Q58" s="24">
        <v>78.91999999999999</v>
      </c>
      <c r="R58" s="25">
        <v>4</v>
      </c>
      <c r="S58" s="17"/>
    </row>
    <row r="59" spans="1:19" ht="24.75" customHeight="1">
      <c r="A59" s="19" t="s">
        <v>135</v>
      </c>
      <c r="B59" s="18" t="s">
        <v>127</v>
      </c>
      <c r="C59" s="20">
        <v>90118</v>
      </c>
      <c r="D59" s="19">
        <v>9011801</v>
      </c>
      <c r="E59" s="18" t="s">
        <v>185</v>
      </c>
      <c r="F59" s="21" t="s">
        <v>136</v>
      </c>
      <c r="G59" s="22" t="s">
        <v>50</v>
      </c>
      <c r="H59" s="24">
        <v>74.5</v>
      </c>
      <c r="I59" s="24">
        <v>74.5</v>
      </c>
      <c r="J59" s="24"/>
      <c r="K59" s="24"/>
      <c r="L59" s="24"/>
      <c r="M59" s="24">
        <v>74.5</v>
      </c>
      <c r="N59" s="24">
        <v>44.699999999999996</v>
      </c>
      <c r="O59" s="24">
        <v>84.4</v>
      </c>
      <c r="P59" s="24">
        <v>33.76</v>
      </c>
      <c r="Q59" s="24">
        <v>78.46</v>
      </c>
      <c r="R59" s="25">
        <v>5</v>
      </c>
      <c r="S59" s="15"/>
    </row>
    <row r="60" spans="1:19" ht="24.75" customHeight="1">
      <c r="A60" s="19" t="s">
        <v>137</v>
      </c>
      <c r="B60" s="18" t="s">
        <v>127</v>
      </c>
      <c r="C60" s="20">
        <v>90118</v>
      </c>
      <c r="D60" s="19">
        <v>9011801</v>
      </c>
      <c r="E60" s="18" t="s">
        <v>185</v>
      </c>
      <c r="F60" s="21" t="s">
        <v>138</v>
      </c>
      <c r="G60" s="22" t="s">
        <v>50</v>
      </c>
      <c r="H60" s="24">
        <v>73.5</v>
      </c>
      <c r="I60" s="24">
        <v>73.5</v>
      </c>
      <c r="J60" s="24"/>
      <c r="K60" s="24"/>
      <c r="L60" s="24"/>
      <c r="M60" s="24">
        <v>73.5</v>
      </c>
      <c r="N60" s="24">
        <v>44.1</v>
      </c>
      <c r="O60" s="24">
        <v>84</v>
      </c>
      <c r="P60" s="24">
        <v>33.6</v>
      </c>
      <c r="Q60" s="24">
        <v>77.7</v>
      </c>
      <c r="R60" s="25">
        <v>6</v>
      </c>
      <c r="S60" s="15"/>
    </row>
    <row r="61" spans="1:19" ht="24.75" customHeight="1">
      <c r="A61" s="19" t="s">
        <v>139</v>
      </c>
      <c r="B61" s="18" t="s">
        <v>170</v>
      </c>
      <c r="C61" s="20">
        <v>90111</v>
      </c>
      <c r="D61" s="19">
        <v>9011101</v>
      </c>
      <c r="E61" s="18" t="s">
        <v>186</v>
      </c>
      <c r="F61" s="21" t="s">
        <v>140</v>
      </c>
      <c r="G61" s="22" t="s">
        <v>50</v>
      </c>
      <c r="H61" s="24">
        <v>66</v>
      </c>
      <c r="I61" s="24">
        <v>66</v>
      </c>
      <c r="J61" s="24"/>
      <c r="K61" s="24"/>
      <c r="L61" s="24"/>
      <c r="M61" s="24">
        <v>66</v>
      </c>
      <c r="N61" s="24">
        <f aca="true" t="shared" si="11" ref="N61:N68">M61*0.6</f>
        <v>39.6</v>
      </c>
      <c r="O61" s="24">
        <v>94.52</v>
      </c>
      <c r="P61" s="24">
        <f aca="true" t="shared" si="12" ref="P61:P68">O61*0.4</f>
        <v>37.808</v>
      </c>
      <c r="Q61" s="24">
        <f aca="true" t="shared" si="13" ref="Q61:Q68">N61+P61</f>
        <v>77.408</v>
      </c>
      <c r="R61" s="25">
        <v>1</v>
      </c>
      <c r="S61" s="2"/>
    </row>
    <row r="62" spans="1:19" ht="24.75" customHeight="1">
      <c r="A62" s="19" t="s">
        <v>141</v>
      </c>
      <c r="B62" s="18" t="s">
        <v>170</v>
      </c>
      <c r="C62" s="20">
        <v>90111</v>
      </c>
      <c r="D62" s="19">
        <v>9011101</v>
      </c>
      <c r="E62" s="18" t="s">
        <v>186</v>
      </c>
      <c r="F62" s="21" t="s">
        <v>142</v>
      </c>
      <c r="G62" s="22" t="s">
        <v>50</v>
      </c>
      <c r="H62" s="24">
        <v>52</v>
      </c>
      <c r="I62" s="24">
        <v>52</v>
      </c>
      <c r="J62" s="24"/>
      <c r="K62" s="24"/>
      <c r="L62" s="24"/>
      <c r="M62" s="24">
        <v>52</v>
      </c>
      <c r="N62" s="24">
        <f t="shared" si="11"/>
        <v>31.2</v>
      </c>
      <c r="O62" s="24">
        <v>93.12</v>
      </c>
      <c r="P62" s="24">
        <f t="shared" si="12"/>
        <v>37.248000000000005</v>
      </c>
      <c r="Q62" s="24">
        <f t="shared" si="13"/>
        <v>68.44800000000001</v>
      </c>
      <c r="R62" s="25">
        <v>2</v>
      </c>
      <c r="S62" s="2"/>
    </row>
    <row r="63" spans="1:19" ht="24.75" customHeight="1">
      <c r="A63" s="19" t="s">
        <v>143</v>
      </c>
      <c r="B63" s="18" t="s">
        <v>170</v>
      </c>
      <c r="C63" s="20">
        <v>90111</v>
      </c>
      <c r="D63" s="19">
        <v>9011101</v>
      </c>
      <c r="E63" s="18" t="s">
        <v>186</v>
      </c>
      <c r="F63" s="21" t="s">
        <v>144</v>
      </c>
      <c r="G63" s="22" t="s">
        <v>50</v>
      </c>
      <c r="H63" s="24">
        <v>50</v>
      </c>
      <c r="I63" s="24">
        <v>50</v>
      </c>
      <c r="J63" s="24"/>
      <c r="K63" s="24"/>
      <c r="L63" s="24"/>
      <c r="M63" s="24">
        <v>50</v>
      </c>
      <c r="N63" s="24">
        <f t="shared" si="11"/>
        <v>30</v>
      </c>
      <c r="O63" s="24">
        <v>89.6</v>
      </c>
      <c r="P63" s="24">
        <f t="shared" si="12"/>
        <v>35.839999999999996</v>
      </c>
      <c r="Q63" s="24">
        <f t="shared" si="13"/>
        <v>65.84</v>
      </c>
      <c r="R63" s="23">
        <v>3</v>
      </c>
      <c r="S63" s="3"/>
    </row>
    <row r="64" spans="1:19" ht="24.75" customHeight="1">
      <c r="A64" s="19" t="s">
        <v>145</v>
      </c>
      <c r="B64" s="18" t="s">
        <v>170</v>
      </c>
      <c r="C64" s="20">
        <v>90111</v>
      </c>
      <c r="D64" s="19">
        <v>9011101</v>
      </c>
      <c r="E64" s="18" t="s">
        <v>186</v>
      </c>
      <c r="F64" s="21" t="s">
        <v>146</v>
      </c>
      <c r="G64" s="22" t="s">
        <v>50</v>
      </c>
      <c r="H64" s="24">
        <v>48.5</v>
      </c>
      <c r="I64" s="24">
        <v>48.5</v>
      </c>
      <c r="J64" s="24"/>
      <c r="K64" s="24"/>
      <c r="L64" s="24"/>
      <c r="M64" s="24">
        <v>48.5</v>
      </c>
      <c r="N64" s="24">
        <f t="shared" si="11"/>
        <v>29.099999999999998</v>
      </c>
      <c r="O64" s="24">
        <v>84.06</v>
      </c>
      <c r="P64" s="24">
        <f t="shared" si="12"/>
        <v>33.624</v>
      </c>
      <c r="Q64" s="24">
        <f t="shared" si="13"/>
        <v>62.724000000000004</v>
      </c>
      <c r="R64" s="26">
        <v>4</v>
      </c>
      <c r="S64" s="7"/>
    </row>
    <row r="65" spans="1:19" ht="24.75" customHeight="1">
      <c r="A65" s="19" t="s">
        <v>147</v>
      </c>
      <c r="B65" s="18" t="s">
        <v>170</v>
      </c>
      <c r="C65" s="20">
        <v>90111</v>
      </c>
      <c r="D65" s="19">
        <v>9011101</v>
      </c>
      <c r="E65" s="18" t="s">
        <v>186</v>
      </c>
      <c r="F65" s="21" t="s">
        <v>148</v>
      </c>
      <c r="G65" s="22" t="s">
        <v>50</v>
      </c>
      <c r="H65" s="24">
        <v>34.5</v>
      </c>
      <c r="I65" s="24">
        <v>34.5</v>
      </c>
      <c r="J65" s="24"/>
      <c r="K65" s="24"/>
      <c r="L65" s="24"/>
      <c r="M65" s="24">
        <v>34.5</v>
      </c>
      <c r="N65" s="24">
        <f t="shared" si="11"/>
        <v>20.7</v>
      </c>
      <c r="O65" s="24">
        <v>60.88</v>
      </c>
      <c r="P65" s="24">
        <f t="shared" si="12"/>
        <v>24.352000000000004</v>
      </c>
      <c r="Q65" s="24">
        <f t="shared" si="13"/>
        <v>45.05200000000001</v>
      </c>
      <c r="R65" s="26">
        <v>5</v>
      </c>
      <c r="S65" s="7"/>
    </row>
    <row r="66" spans="1:19" ht="24.75" customHeight="1">
      <c r="A66" s="19" t="s">
        <v>149</v>
      </c>
      <c r="B66" s="18" t="s">
        <v>170</v>
      </c>
      <c r="C66" s="20">
        <v>90111</v>
      </c>
      <c r="D66" s="19">
        <v>9011101</v>
      </c>
      <c r="E66" s="18" t="s">
        <v>186</v>
      </c>
      <c r="F66" s="21" t="s">
        <v>150</v>
      </c>
      <c r="G66" s="22" t="s">
        <v>50</v>
      </c>
      <c r="H66" s="24">
        <v>20</v>
      </c>
      <c r="I66" s="24">
        <v>20</v>
      </c>
      <c r="J66" s="24"/>
      <c r="K66" s="24"/>
      <c r="L66" s="24"/>
      <c r="M66" s="24">
        <v>20</v>
      </c>
      <c r="N66" s="24">
        <f t="shared" si="11"/>
        <v>12</v>
      </c>
      <c r="O66" s="24">
        <v>54.56</v>
      </c>
      <c r="P66" s="24">
        <f t="shared" si="12"/>
        <v>21.824</v>
      </c>
      <c r="Q66" s="24">
        <f t="shared" si="13"/>
        <v>33.824</v>
      </c>
      <c r="R66" s="25">
        <v>6</v>
      </c>
      <c r="S66" s="7"/>
    </row>
    <row r="67" spans="1:19" ht="24.75" customHeight="1">
      <c r="A67" s="19" t="s">
        <v>151</v>
      </c>
      <c r="B67" s="18" t="s">
        <v>170</v>
      </c>
      <c r="C67" s="20">
        <v>90111</v>
      </c>
      <c r="D67" s="19">
        <v>9011101</v>
      </c>
      <c r="E67" s="18" t="s">
        <v>186</v>
      </c>
      <c r="F67" s="21" t="s">
        <v>152</v>
      </c>
      <c r="G67" s="22" t="s">
        <v>50</v>
      </c>
      <c r="H67" s="24">
        <v>17</v>
      </c>
      <c r="I67" s="24">
        <v>17</v>
      </c>
      <c r="J67" s="24"/>
      <c r="K67" s="24"/>
      <c r="L67" s="24"/>
      <c r="M67" s="24">
        <v>17</v>
      </c>
      <c r="N67" s="24">
        <f t="shared" si="11"/>
        <v>10.2</v>
      </c>
      <c r="O67" s="24">
        <v>58.76</v>
      </c>
      <c r="P67" s="24">
        <f t="shared" si="12"/>
        <v>23.504</v>
      </c>
      <c r="Q67" s="24">
        <f t="shared" si="13"/>
        <v>33.704</v>
      </c>
      <c r="R67" s="26">
        <v>7</v>
      </c>
      <c r="S67" s="7"/>
    </row>
    <row r="68" spans="1:19" ht="24.75" customHeight="1">
      <c r="A68" s="19" t="s">
        <v>153</v>
      </c>
      <c r="B68" s="18" t="s">
        <v>170</v>
      </c>
      <c r="C68" s="20">
        <v>90111</v>
      </c>
      <c r="D68" s="19">
        <v>9011101</v>
      </c>
      <c r="E68" s="18" t="s">
        <v>186</v>
      </c>
      <c r="F68" s="21" t="s">
        <v>154</v>
      </c>
      <c r="G68" s="22" t="s">
        <v>50</v>
      </c>
      <c r="H68" s="24">
        <v>22</v>
      </c>
      <c r="I68" s="24">
        <v>22</v>
      </c>
      <c r="J68" s="24"/>
      <c r="K68" s="24"/>
      <c r="L68" s="24"/>
      <c r="M68" s="24">
        <v>22</v>
      </c>
      <c r="N68" s="24">
        <f t="shared" si="11"/>
        <v>13.2</v>
      </c>
      <c r="O68" s="24">
        <v>41.6</v>
      </c>
      <c r="P68" s="24">
        <f t="shared" si="12"/>
        <v>16.64</v>
      </c>
      <c r="Q68" s="24">
        <f t="shared" si="13"/>
        <v>29.84</v>
      </c>
      <c r="R68" s="25">
        <v>8</v>
      </c>
      <c r="S68" s="7"/>
    </row>
  </sheetData>
  <mergeCells count="16">
    <mergeCell ref="A1:S1"/>
    <mergeCell ref="A2:A3"/>
    <mergeCell ref="B2:B3"/>
    <mergeCell ref="C2:C3"/>
    <mergeCell ref="D2:D3"/>
    <mergeCell ref="E2:E3"/>
    <mergeCell ref="F2:F3"/>
    <mergeCell ref="G2:G3"/>
    <mergeCell ref="H2:I2"/>
    <mergeCell ref="Q2:Q3"/>
    <mergeCell ref="R2:R3"/>
    <mergeCell ref="S2:S3"/>
    <mergeCell ref="J2:K2"/>
    <mergeCell ref="L2:L3"/>
    <mergeCell ref="M2:N2"/>
    <mergeCell ref="O2:P2"/>
  </mergeCells>
  <printOptions/>
  <pageMargins left="0.7480314960629921" right="0.7480314960629921" top="0.984251968503937" bottom="0.984251968503937" header="0.5118110236220472" footer="0.5118110236220472"/>
  <pageSetup firstPageNumber="1" useFirstPageNumber="1"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唐亮</dc:creator>
  <cp:keywords/>
  <dc:description/>
  <cp:lastModifiedBy>admin</cp:lastModifiedBy>
  <cp:lastPrinted>2018-04-11T03:00:41Z</cp:lastPrinted>
  <dcterms:created xsi:type="dcterms:W3CDTF">2016-03-23T06:36:30Z</dcterms:created>
  <dcterms:modified xsi:type="dcterms:W3CDTF">2018-04-11T03:01:07Z</dcterms:modified>
  <cp:category/>
  <cp:version/>
  <cp:contentType/>
  <cp:contentStatus/>
</cp:coreProperties>
</file>