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993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<sst xmlns="http://schemas.openxmlformats.org/spreadsheetml/2006/main" count="898" uniqueCount="506">
  <si>
    <t>2017年阜阳市高校毕业生基层特定岗位拟录用人员名单</t>
  </si>
  <si>
    <t>序号</t>
  </si>
  <si>
    <t>职位代码</t>
  </si>
  <si>
    <t>姓名</t>
  </si>
  <si>
    <t>准考证号</t>
  </si>
  <si>
    <t>06001-颍州区</t>
  </si>
  <si>
    <t>0600010211</t>
  </si>
  <si>
    <t>0600010118</t>
  </si>
  <si>
    <t>0600010128</t>
  </si>
  <si>
    <t>0600010112</t>
  </si>
  <si>
    <t>0600010403</t>
  </si>
  <si>
    <t>0600010310</t>
  </si>
  <si>
    <t>0600010417</t>
  </si>
  <si>
    <t>0600010406</t>
  </si>
  <si>
    <t>0600010313</t>
  </si>
  <si>
    <t>0600010308</t>
  </si>
  <si>
    <t>0600010408</t>
  </si>
  <si>
    <t>0600010327</t>
  </si>
  <si>
    <t>0600010210</t>
  </si>
  <si>
    <t>0600010413</t>
  </si>
  <si>
    <t>0600010114</t>
  </si>
  <si>
    <t>0600010319</t>
  </si>
  <si>
    <t>0600010404</t>
  </si>
  <si>
    <t>0600010125</t>
  </si>
  <si>
    <t>0600010124</t>
  </si>
  <si>
    <t>0600010219</t>
  </si>
  <si>
    <t>0600010317</t>
  </si>
  <si>
    <t>0600010117</t>
  </si>
  <si>
    <t>0600010411</t>
  </si>
  <si>
    <t>0600010115</t>
  </si>
  <si>
    <t>06002-颍东区</t>
  </si>
  <si>
    <t>0600010630</t>
  </si>
  <si>
    <t>0600010706</t>
  </si>
  <si>
    <t>0600010724</t>
  </si>
  <si>
    <t>0600010810</t>
  </si>
  <si>
    <t>0600010605</t>
  </si>
  <si>
    <t>0600010807</t>
  </si>
  <si>
    <t>0600010617</t>
  </si>
  <si>
    <t>0600010611</t>
  </si>
  <si>
    <t>0600010710</t>
  </si>
  <si>
    <t>0600010430</t>
  </si>
  <si>
    <t>0600010614</t>
  </si>
  <si>
    <t>0600010520</t>
  </si>
  <si>
    <t>0600010803</t>
  </si>
  <si>
    <t>0600010721</t>
  </si>
  <si>
    <t>0600010809</t>
  </si>
  <si>
    <t>0600010621</t>
  </si>
  <si>
    <t>0600010704</t>
  </si>
  <si>
    <t>0600010624</t>
  </si>
  <si>
    <t>0600010616</t>
  </si>
  <si>
    <t>0600010601</t>
  </si>
  <si>
    <t>0600010703</t>
  </si>
  <si>
    <t>0600010812</t>
  </si>
  <si>
    <t>0600010615</t>
  </si>
  <si>
    <t>0600010513</t>
  </si>
  <si>
    <t>0600010626</t>
  </si>
  <si>
    <t>0600010625</t>
  </si>
  <si>
    <t>0600010805</t>
  </si>
  <si>
    <t>0600010712</t>
  </si>
  <si>
    <t>0600010603</t>
  </si>
  <si>
    <t>0600010607</t>
  </si>
  <si>
    <t>0600010627</t>
  </si>
  <si>
    <t>0600010814</t>
  </si>
  <si>
    <t>0600010604</t>
  </si>
  <si>
    <t>0600010517</t>
  </si>
  <si>
    <t>0600010702</t>
  </si>
  <si>
    <t>0600010727</t>
  </si>
  <si>
    <t>0600010504</t>
  </si>
  <si>
    <t>06003-颍泉区</t>
  </si>
  <si>
    <t>0600011107</t>
  </si>
  <si>
    <t>0600011015</t>
  </si>
  <si>
    <t>0600011005</t>
  </si>
  <si>
    <t>0600010825</t>
  </si>
  <si>
    <t>0600010820</t>
  </si>
  <si>
    <t>0600010904</t>
  </si>
  <si>
    <t>0600010921</t>
  </si>
  <si>
    <t>0600011028</t>
  </si>
  <si>
    <t>0600011008</t>
  </si>
  <si>
    <t>0600011204</t>
  </si>
  <si>
    <t>0600011026</t>
  </si>
  <si>
    <t>0600011120</t>
  </si>
  <si>
    <t>0600011210</t>
  </si>
  <si>
    <t>0600010905</t>
  </si>
  <si>
    <t>0600011114</t>
  </si>
  <si>
    <t>0600010926</t>
  </si>
  <si>
    <t>0600011117</t>
  </si>
  <si>
    <t>0600011021</t>
  </si>
  <si>
    <t>0600011003</t>
  </si>
  <si>
    <t>0600010924</t>
  </si>
  <si>
    <t>0600010918</t>
  </si>
  <si>
    <t>0600011110</t>
  </si>
  <si>
    <t>0600010930</t>
  </si>
  <si>
    <t>0600010824</t>
  </si>
  <si>
    <t>0600010928</t>
  </si>
  <si>
    <t>0600011013</t>
  </si>
  <si>
    <t>0600010826</t>
  </si>
  <si>
    <t>0600010929</t>
  </si>
  <si>
    <t>0600011205</t>
  </si>
  <si>
    <t>0600011016</t>
  </si>
  <si>
    <t>0600010909</t>
  </si>
  <si>
    <t>0600011116</t>
  </si>
  <si>
    <t>0600011011</t>
  </si>
  <si>
    <t>0600011012</t>
  </si>
  <si>
    <t>0600011207</t>
  </si>
  <si>
    <t>0600011027</t>
  </si>
  <si>
    <t>06004-颍上县</t>
  </si>
  <si>
    <t>0600011301</t>
  </si>
  <si>
    <t>0600011223</t>
  </si>
  <si>
    <t>0600011212</t>
  </si>
  <si>
    <t>0600011319</t>
  </si>
  <si>
    <t>0600011308</t>
  </si>
  <si>
    <t>0600011528</t>
  </si>
  <si>
    <t>0600011215</t>
  </si>
  <si>
    <t>0600011602</t>
  </si>
  <si>
    <t>0600011330</t>
  </si>
  <si>
    <t>0600011222</t>
  </si>
  <si>
    <t>0600011318</t>
  </si>
  <si>
    <t>0600011217</t>
  </si>
  <si>
    <t>0600011221</t>
  </si>
  <si>
    <t>0600011226</t>
  </si>
  <si>
    <t>0600011228</t>
  </si>
  <si>
    <t>0600011514</t>
  </si>
  <si>
    <t>0600011603</t>
  </si>
  <si>
    <t>0600011322</t>
  </si>
  <si>
    <t>0600011408</t>
  </si>
  <si>
    <t>0600011411</t>
  </si>
  <si>
    <t>0600011527</t>
  </si>
  <si>
    <t>0600011526</t>
  </si>
  <si>
    <t>0600011516</t>
  </si>
  <si>
    <t>0600011406</t>
  </si>
  <si>
    <t>0600011218</t>
  </si>
  <si>
    <t>0600011306</t>
  </si>
  <si>
    <t>0600011425</t>
  </si>
  <si>
    <t>0600011304</t>
  </si>
  <si>
    <t>0600011326</t>
  </si>
  <si>
    <t>0600011424</t>
  </si>
  <si>
    <t>0600011402</t>
  </si>
  <si>
    <t>0600011303</t>
  </si>
  <si>
    <t>0600011518</t>
  </si>
  <si>
    <t>0600011213</t>
  </si>
  <si>
    <t>0600011521</t>
  </si>
  <si>
    <t>0600011519</t>
  </si>
  <si>
    <t>0600011230</t>
  </si>
  <si>
    <t>0600011323</t>
  </si>
  <si>
    <t>0600011311</t>
  </si>
  <si>
    <t>0600011511</t>
  </si>
  <si>
    <t>0600011520</t>
  </si>
  <si>
    <t>0600011313</t>
  </si>
  <si>
    <t>0600011329</t>
  </si>
  <si>
    <t>0600011506</t>
  </si>
  <si>
    <t>0600011220</t>
  </si>
  <si>
    <t>0600011401</t>
  </si>
  <si>
    <t>0600011315</t>
  </si>
  <si>
    <t>0600011307</t>
  </si>
  <si>
    <t>0600011312</t>
  </si>
  <si>
    <t>0600011414</t>
  </si>
  <si>
    <t>0600011216</t>
  </si>
  <si>
    <t>0600011517</t>
  </si>
  <si>
    <t>0600011302</t>
  </si>
  <si>
    <t>0600011309</t>
  </si>
  <si>
    <t>0600011413</t>
  </si>
  <si>
    <t>0600011417</t>
  </si>
  <si>
    <t>0600011219</t>
  </si>
  <si>
    <t>0600011410</t>
  </si>
  <si>
    <t>0600011422</t>
  </si>
  <si>
    <t>0600011504</t>
  </si>
  <si>
    <t>0600011314</t>
  </si>
  <si>
    <t>0600011529</t>
  </si>
  <si>
    <t>0600011316</t>
  </si>
  <si>
    <t>0600011429</t>
  </si>
  <si>
    <t>0600011324</t>
  </si>
  <si>
    <t>0600011508</t>
  </si>
  <si>
    <t>0600011412</t>
  </si>
  <si>
    <t>06005-阜南县</t>
  </si>
  <si>
    <t>0600011616</t>
  </si>
  <si>
    <t>0600011921</t>
  </si>
  <si>
    <t>0600011822</t>
  </si>
  <si>
    <t>0600011628</t>
  </si>
  <si>
    <t>0600011729</t>
  </si>
  <si>
    <t>0600011814</t>
  </si>
  <si>
    <t>0600011713</t>
  </si>
  <si>
    <t>0600011727</t>
  </si>
  <si>
    <t>0600011928</t>
  </si>
  <si>
    <t>0600011617</t>
  </si>
  <si>
    <t>0600011619</t>
  </si>
  <si>
    <t>0600011916</t>
  </si>
  <si>
    <t>0600011716</t>
  </si>
  <si>
    <t>0600011813</t>
  </si>
  <si>
    <t>0600011710</t>
  </si>
  <si>
    <t>0600011718</t>
  </si>
  <si>
    <t>0600011815</t>
  </si>
  <si>
    <t>0600011706</t>
  </si>
  <si>
    <t>0600011925</t>
  </si>
  <si>
    <t>0600011918</t>
  </si>
  <si>
    <t>0600011701</t>
  </si>
  <si>
    <t>0600011702</t>
  </si>
  <si>
    <t>0600011703</t>
  </si>
  <si>
    <t>0600011725</t>
  </si>
  <si>
    <t>0600011817</t>
  </si>
  <si>
    <t>0600011624</t>
  </si>
  <si>
    <t>0600012008</t>
  </si>
  <si>
    <t>0600011818</t>
  </si>
  <si>
    <t>0600011810</t>
  </si>
  <si>
    <t>0600011808</t>
  </si>
  <si>
    <t>0600011922</t>
  </si>
  <si>
    <t>0600011728</t>
  </si>
  <si>
    <t>0600011804</t>
  </si>
  <si>
    <t>0600011908</t>
  </si>
  <si>
    <t>0600011622</t>
  </si>
  <si>
    <t>0600011715</t>
  </si>
  <si>
    <t>0600011714</t>
  </si>
  <si>
    <t>0600011819</t>
  </si>
  <si>
    <t>0600011620</t>
  </si>
  <si>
    <t>0600011805</t>
  </si>
  <si>
    <t>0600011709</t>
  </si>
  <si>
    <t>0600011905</t>
  </si>
  <si>
    <t>0600011824</t>
  </si>
  <si>
    <t>0600011913</t>
  </si>
  <si>
    <t>0600011630</t>
  </si>
  <si>
    <t>0600012006</t>
  </si>
  <si>
    <t>0600011806</t>
  </si>
  <si>
    <t>0600011829</t>
  </si>
  <si>
    <t>0600011812</t>
  </si>
  <si>
    <t>0600011704</t>
  </si>
  <si>
    <t>0600011826</t>
  </si>
  <si>
    <t>0600011615</t>
  </si>
  <si>
    <t>0600012001</t>
  </si>
  <si>
    <t>0600011903</t>
  </si>
  <si>
    <t>0600011830</t>
  </si>
  <si>
    <t>0600011720</t>
  </si>
  <si>
    <t>0600011802</t>
  </si>
  <si>
    <t>0600011625</t>
  </si>
  <si>
    <t>0600011807</t>
  </si>
  <si>
    <t>0600011611</t>
  </si>
  <si>
    <t>0600011722</t>
  </si>
  <si>
    <t>0600012003</t>
  </si>
  <si>
    <t>0600011907</t>
  </si>
  <si>
    <t>汪方林</t>
  </si>
  <si>
    <t>0600011609</t>
  </si>
  <si>
    <t>王俊虎</t>
  </si>
  <si>
    <t>0600011708</t>
  </si>
  <si>
    <t>陈金</t>
  </si>
  <si>
    <t>0600011821</t>
  </si>
  <si>
    <t>张利娟</t>
  </si>
  <si>
    <t>0600011614</t>
  </si>
  <si>
    <t>董佳昕</t>
  </si>
  <si>
    <t>0600011811</t>
  </si>
  <si>
    <t>朱仁海</t>
  </si>
  <si>
    <t>0600011610</t>
  </si>
  <si>
    <t>赵新帅</t>
  </si>
  <si>
    <t>0600011910</t>
  </si>
  <si>
    <t>06006-临泉县</t>
  </si>
  <si>
    <t>孙宇</t>
  </si>
  <si>
    <t>0600012009</t>
  </si>
  <si>
    <t>李春才</t>
  </si>
  <si>
    <t>0600012110</t>
  </si>
  <si>
    <t>韩冰</t>
  </si>
  <si>
    <t>0600012127</t>
  </si>
  <si>
    <t>任晨辉</t>
  </si>
  <si>
    <t>0600012128</t>
  </si>
  <si>
    <t>李刚</t>
  </si>
  <si>
    <t>0600012104</t>
  </si>
  <si>
    <t>陈智</t>
  </si>
  <si>
    <t>0600012115</t>
  </si>
  <si>
    <t>李飞财</t>
  </si>
  <si>
    <t>0600012102</t>
  </si>
  <si>
    <t>崔明伟</t>
  </si>
  <si>
    <t>0600012305</t>
  </si>
  <si>
    <t>胡攀登</t>
  </si>
  <si>
    <t>0600012310</t>
  </si>
  <si>
    <t>金鑫</t>
  </si>
  <si>
    <t>0600012317</t>
  </si>
  <si>
    <t>田于明</t>
  </si>
  <si>
    <t>0600012322</t>
  </si>
  <si>
    <t>田玉慧</t>
  </si>
  <si>
    <t>0600012123</t>
  </si>
  <si>
    <t>付源</t>
  </si>
  <si>
    <t>0600012328</t>
  </si>
  <si>
    <t>张玲</t>
  </si>
  <si>
    <t>0600012405</t>
  </si>
  <si>
    <t>0600012023</t>
  </si>
  <si>
    <t>韩影侠</t>
  </si>
  <si>
    <t>0600012210</t>
  </si>
  <si>
    <t xml:space="preserve">  梁月  </t>
  </si>
  <si>
    <t>0600012010</t>
  </si>
  <si>
    <t>李慧慧</t>
  </si>
  <si>
    <t>0600012220</t>
  </si>
  <si>
    <t>闫翠玲</t>
  </si>
  <si>
    <t>0600012016</t>
  </si>
  <si>
    <t>万振宇</t>
  </si>
  <si>
    <t>0600012312</t>
  </si>
  <si>
    <t>刘晓倩</t>
  </si>
  <si>
    <t>0600012223</t>
  </si>
  <si>
    <t>曲晓虎</t>
  </si>
  <si>
    <t>0600012325</t>
  </si>
  <si>
    <t>李敏杰</t>
  </si>
  <si>
    <t>0600012103</t>
  </si>
  <si>
    <t>朱畅月</t>
  </si>
  <si>
    <t>0600012403</t>
  </si>
  <si>
    <t>郝云</t>
  </si>
  <si>
    <t>0600012215</t>
  </si>
  <si>
    <t>姚飞龙</t>
  </si>
  <si>
    <t>0600012225</t>
  </si>
  <si>
    <t>张静雨</t>
  </si>
  <si>
    <t>0600012221</t>
  </si>
  <si>
    <t>孙静静</t>
  </si>
  <si>
    <t>0600012113</t>
  </si>
  <si>
    <t>范浩</t>
  </si>
  <si>
    <t>0600012118</t>
  </si>
  <si>
    <t>韦思远</t>
  </si>
  <si>
    <t>0600012230</t>
  </si>
  <si>
    <t>赵佳乐</t>
  </si>
  <si>
    <t>0600012030</t>
  </si>
  <si>
    <t>陆星灿</t>
  </si>
  <si>
    <t>0600012315</t>
  </si>
  <si>
    <t>张路路</t>
  </si>
  <si>
    <t>0600012109</t>
  </si>
  <si>
    <t>卯曼曼</t>
  </si>
  <si>
    <t>0600012226</t>
  </si>
  <si>
    <t>杜文成</t>
  </si>
  <si>
    <t>0600012302</t>
  </si>
  <si>
    <t>李雪霞</t>
  </si>
  <si>
    <t>0600012108</t>
  </si>
  <si>
    <t>马永强</t>
  </si>
  <si>
    <t>0600012306</t>
  </si>
  <si>
    <t>刘锦秀</t>
  </si>
  <si>
    <t>0600012329</t>
  </si>
  <si>
    <t>王莉</t>
  </si>
  <si>
    <t>0600012012</t>
  </si>
  <si>
    <t>周凯利</t>
  </si>
  <si>
    <t>0600012029</t>
  </si>
  <si>
    <t>韦园园</t>
  </si>
  <si>
    <t>0600012026</t>
  </si>
  <si>
    <t>任志伟</t>
  </si>
  <si>
    <t>0600012024</t>
  </si>
  <si>
    <t>董玉涵</t>
  </si>
  <si>
    <t>0600012130</t>
  </si>
  <si>
    <t>刘琪琪</t>
  </si>
  <si>
    <t>0600012217</t>
  </si>
  <si>
    <t>张艳红</t>
  </si>
  <si>
    <t>0600012027</t>
  </si>
  <si>
    <t>梁于</t>
  </si>
  <si>
    <t>0600012326</t>
  </si>
  <si>
    <t>赵强强</t>
  </si>
  <si>
    <t>0600012122</t>
  </si>
  <si>
    <t>侯玲莉</t>
  </si>
  <si>
    <t>0600012114</t>
  </si>
  <si>
    <t>杨晓玲</t>
  </si>
  <si>
    <t>0600012116</t>
  </si>
  <si>
    <t>王婷婷</t>
  </si>
  <si>
    <t>0600012224</t>
  </si>
  <si>
    <t>赵焱</t>
  </si>
  <si>
    <t>0600012401</t>
  </si>
  <si>
    <t>修悦</t>
  </si>
  <si>
    <t>0600012320</t>
  </si>
  <si>
    <t>牛行政</t>
  </si>
  <si>
    <t>0600012313</t>
  </si>
  <si>
    <t>宫小亮</t>
  </si>
  <si>
    <t>0600012014</t>
  </si>
  <si>
    <t>熊文静</t>
  </si>
  <si>
    <t>0600012202</t>
  </si>
  <si>
    <t>马群</t>
  </si>
  <si>
    <t>0600012125</t>
  </si>
  <si>
    <t>张慧慧</t>
  </si>
  <si>
    <t>0600012206</t>
  </si>
  <si>
    <t>崔静文</t>
  </si>
  <si>
    <t>0600012228</t>
  </si>
  <si>
    <t>白居朋</t>
  </si>
  <si>
    <t>0600012021</t>
  </si>
  <si>
    <t>彭会会</t>
  </si>
  <si>
    <t>0600012314</t>
  </si>
  <si>
    <t>周志龙</t>
  </si>
  <si>
    <t>0600012019</t>
  </si>
  <si>
    <t>马燕燕</t>
  </si>
  <si>
    <t>0600012107</t>
  </si>
  <si>
    <t>骆振坤</t>
  </si>
  <si>
    <t>0600012129</t>
  </si>
  <si>
    <t>李文俊</t>
  </si>
  <si>
    <t>0600012204</t>
  </si>
  <si>
    <t>赵宇</t>
  </si>
  <si>
    <t>0600012207</t>
  </si>
  <si>
    <t>李伟华</t>
  </si>
  <si>
    <t>0600012111</t>
  </si>
  <si>
    <t>王丽娜</t>
  </si>
  <si>
    <t>0600012121</t>
  </si>
  <si>
    <t>汪丽</t>
  </si>
  <si>
    <t>0600012101</t>
  </si>
  <si>
    <t>朱翠翠</t>
  </si>
  <si>
    <t>0600012308</t>
  </si>
  <si>
    <t>王婷</t>
  </si>
  <si>
    <t>0600012013</t>
  </si>
  <si>
    <t>程梦可</t>
  </si>
  <si>
    <t>0600012323</t>
  </si>
  <si>
    <t>庄芳杰</t>
  </si>
  <si>
    <t>0600012301</t>
  </si>
  <si>
    <t>王静</t>
  </si>
  <si>
    <t>0600012227</t>
  </si>
  <si>
    <t>06007-界首市</t>
  </si>
  <si>
    <t>0600012512</t>
  </si>
  <si>
    <t>0600012511</t>
  </si>
  <si>
    <t>0600012704</t>
  </si>
  <si>
    <t>0600012702</t>
  </si>
  <si>
    <t>0600012508</t>
  </si>
  <si>
    <t>0600012608</t>
  </si>
  <si>
    <t>0600012409</t>
  </si>
  <si>
    <t>0600012713</t>
  </si>
  <si>
    <t>0600012513</t>
  </si>
  <si>
    <t>0600012701</t>
  </si>
  <si>
    <t>0600012417</t>
  </si>
  <si>
    <t>0600012707</t>
  </si>
  <si>
    <t>0600012504</t>
  </si>
  <si>
    <t>0600012528</t>
  </si>
  <si>
    <t>0600012407</t>
  </si>
  <si>
    <t>0600012424</t>
  </si>
  <si>
    <t>0600012505</t>
  </si>
  <si>
    <t>0600012709</t>
  </si>
  <si>
    <t>0600012809</t>
  </si>
  <si>
    <t>0600012429</t>
  </si>
  <si>
    <t>0600012420</t>
  </si>
  <si>
    <t>0600012807</t>
  </si>
  <si>
    <t>0600012625</t>
  </si>
  <si>
    <t>0600012517</t>
  </si>
  <si>
    <t>0600012703</t>
  </si>
  <si>
    <t>0600012717</t>
  </si>
  <si>
    <t>0600012715</t>
  </si>
  <si>
    <t>0600012604</t>
  </si>
  <si>
    <t>0600012522</t>
  </si>
  <si>
    <t>0600012725</t>
  </si>
  <si>
    <t>0600012629</t>
  </si>
  <si>
    <t>0600012718</t>
  </si>
  <si>
    <t>0600012524</t>
  </si>
  <si>
    <t>0600012415</t>
  </si>
  <si>
    <t>0600012721</t>
  </si>
  <si>
    <t>0600012613</t>
  </si>
  <si>
    <t>06008-太和县</t>
  </si>
  <si>
    <t>许丽丽</t>
  </si>
  <si>
    <t>王超</t>
  </si>
  <si>
    <t>周玉文</t>
  </si>
  <si>
    <t>祝宁宁</t>
  </si>
  <si>
    <t>吕文静</t>
  </si>
  <si>
    <t>李良杰</t>
  </si>
  <si>
    <t>李宁</t>
  </si>
  <si>
    <t>范祥磊</t>
  </si>
  <si>
    <t>王瑞</t>
  </si>
  <si>
    <t>李惠杰</t>
  </si>
  <si>
    <t>龚明飞</t>
  </si>
  <si>
    <t>高涛</t>
  </si>
  <si>
    <t>马阿伟</t>
  </si>
  <si>
    <t>高梦雯</t>
  </si>
  <si>
    <t>闫宗强</t>
  </si>
  <si>
    <t>丁双</t>
  </si>
  <si>
    <t>韩小</t>
  </si>
  <si>
    <t>王小康</t>
  </si>
  <si>
    <t>贾灵</t>
  </si>
  <si>
    <t>杨晓英</t>
  </si>
  <si>
    <t>付文婷</t>
  </si>
  <si>
    <t>王星钧</t>
  </si>
  <si>
    <t>张文军</t>
  </si>
  <si>
    <t>李欣炎</t>
  </si>
  <si>
    <t>刘壮</t>
  </si>
  <si>
    <t>刘士得</t>
  </si>
  <si>
    <t>朱童</t>
  </si>
  <si>
    <t>马飞</t>
  </si>
  <si>
    <t>郑宇</t>
  </si>
  <si>
    <t>张锦</t>
  </si>
  <si>
    <t>荣帅帅</t>
  </si>
  <si>
    <t>王卉</t>
  </si>
  <si>
    <t>邢威威</t>
  </si>
  <si>
    <t>牛宇颜</t>
  </si>
  <si>
    <t>见才俊</t>
  </si>
  <si>
    <t>王莹</t>
  </si>
  <si>
    <t>朱其瑞</t>
  </si>
  <si>
    <t>潘孟林</t>
  </si>
  <si>
    <t>岳晨曦</t>
  </si>
  <si>
    <t>徐振霄</t>
  </si>
  <si>
    <t>王晓康</t>
  </si>
  <si>
    <t>阮冰洁</t>
  </si>
  <si>
    <t>韩霜</t>
  </si>
  <si>
    <t>沈贺龙</t>
  </si>
  <si>
    <t>06009-市开发区</t>
  </si>
  <si>
    <t>王田元</t>
  </si>
  <si>
    <t>0600013125</t>
  </si>
  <si>
    <t>杨玉伟</t>
  </si>
  <si>
    <t>0600013210</t>
  </si>
  <si>
    <t>穆丰源</t>
  </si>
  <si>
    <t>0600013211</t>
  </si>
  <si>
    <t>张  潇</t>
  </si>
  <si>
    <t>0600013220</t>
  </si>
  <si>
    <t>吴三思</t>
  </si>
  <si>
    <t>0600013216</t>
  </si>
  <si>
    <t>刘  昊</t>
  </si>
  <si>
    <t>0600013207</t>
  </si>
  <si>
    <t>刘  梅</t>
  </si>
  <si>
    <t>0600013128</t>
  </si>
  <si>
    <t>张畅畅</t>
  </si>
  <si>
    <t>0600013115</t>
  </si>
  <si>
    <t>王朋伟</t>
  </si>
  <si>
    <t>0600013208</t>
  </si>
  <si>
    <t>潘佳园</t>
  </si>
  <si>
    <t>0600013209</t>
  </si>
  <si>
    <t>陈丹妮</t>
  </si>
  <si>
    <t>0600013214</t>
  </si>
  <si>
    <t>王春雷</t>
  </si>
  <si>
    <t>0600013117</t>
  </si>
  <si>
    <t>袁红卫</t>
  </si>
  <si>
    <t>0600013116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</si>
</sst>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48">
    <font>
      <sz val="12"/>
      <name val="宋体"/>
      <family val="0"/>
    </font>
    <font>
      <sz val="18"/>
      <name val="华文中宋"/>
      <family val="0"/>
    </font>
    <font>
      <b/>
      <sz val="16"/>
      <name val="宋体"/>
      <family val="0"/>
    </font>
    <font>
      <b/>
      <sz val="16"/>
      <color indexed="8"/>
      <name val="宋体"/>
      <family val="0"/>
    </font>
    <font>
      <sz val="14"/>
      <name val="宋体"/>
      <family val="0"/>
    </font>
    <font>
      <sz val="14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宋体"/>
      <family val="0"/>
    </font>
    <font>
      <sz val="14"/>
      <name val="Calibri Light"/>
      <family val="0"/>
    </font>
    <font>
      <sz val="14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</cellStyleXfs>
  <cellXfs count="32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3" fillId="0" borderId="9" xfId="64" applyFont="1" applyBorder="1" applyAlignment="1">
      <alignment horizontal="center" vertical="center"/>
      <protection/>
    </xf>
    <xf numFmtId="0" fontId="4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5" fillId="0" borderId="9" xfId="0" applyFont="1" applyBorder="1" applyAlignment="1">
      <alignment horizontal="center" vertical="center"/>
    </xf>
    <xf numFmtId="0" fontId="5" fillId="0" borderId="9" xfId="64" applyFont="1" applyBorder="1" applyAlignment="1">
      <alignment horizontal="center" vertical="center"/>
      <protection/>
    </xf>
    <xf numFmtId="0" fontId="46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176" fontId="5" fillId="0" borderId="9" xfId="64" applyNumberFormat="1" applyFont="1" applyBorder="1" applyAlignment="1">
      <alignment horizontal="center" vertical="center"/>
      <protection/>
    </xf>
    <xf numFmtId="0" fontId="5" fillId="0" borderId="9" xfId="0" applyFont="1" applyFill="1" applyBorder="1" applyAlignment="1">
      <alignment horizontal="center" vertical="center"/>
    </xf>
    <xf numFmtId="0" fontId="5" fillId="0" borderId="9" xfId="64" applyNumberFormat="1" applyFont="1" applyBorder="1" applyAlignment="1">
      <alignment horizontal="center" vertical="center"/>
      <protection/>
    </xf>
    <xf numFmtId="0" fontId="5" fillId="0" borderId="9" xfId="0" applyNumberFormat="1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/>
    </xf>
    <xf numFmtId="0" fontId="47" fillId="0" borderId="13" xfId="0" applyFont="1" applyBorder="1" applyAlignment="1">
      <alignment horizontal="center" vertical="center"/>
    </xf>
    <xf numFmtId="0" fontId="47" fillId="0" borderId="14" xfId="0" applyFont="1" applyBorder="1" applyAlignment="1">
      <alignment horizontal="center" vertical="center"/>
    </xf>
    <xf numFmtId="0" fontId="47" fillId="0" borderId="9" xfId="0" applyFont="1" applyBorder="1" applyAlignment="1">
      <alignment horizontal="center" vertical="center"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7" fillId="0" borderId="18" xfId="0" applyFont="1" applyBorder="1" applyAlignment="1">
      <alignment horizontal="center" vertical="center"/>
    </xf>
    <xf numFmtId="0" fontId="4" fillId="0" borderId="9" xfId="0" applyFont="1" applyBorder="1" applyAlignment="1" quotePrefix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_Sheet1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402"/>
  <sheetViews>
    <sheetView tabSelected="1" workbookViewId="0" topLeftCell="A148">
      <selection activeCell="C100" sqref="C100:D166"/>
    </sheetView>
  </sheetViews>
  <sheetFormatPr defaultColWidth="9.00390625" defaultRowHeight="14.25"/>
  <cols>
    <col min="1" max="1" width="8.75390625" style="1" customWidth="1"/>
    <col min="2" max="2" width="27.125" style="1" customWidth="1"/>
    <col min="3" max="3" width="21.625" style="1" customWidth="1"/>
    <col min="4" max="4" width="29.125" style="1" customWidth="1"/>
    <col min="5" max="16384" width="9.00390625" style="1" customWidth="1"/>
  </cols>
  <sheetData>
    <row r="1" spans="1:4" s="1" customFormat="1" ht="56.25" customHeight="1">
      <c r="A1" s="2" t="s">
        <v>0</v>
      </c>
      <c r="B1" s="3"/>
      <c r="C1" s="3"/>
      <c r="D1" s="3"/>
    </row>
    <row r="2" spans="1:4" s="1" customFormat="1" ht="20.25">
      <c r="A2" s="4" t="s">
        <v>1</v>
      </c>
      <c r="B2" s="5" t="s">
        <v>2</v>
      </c>
      <c r="C2" s="5" t="s">
        <v>3</v>
      </c>
      <c r="D2" s="5" t="s">
        <v>4</v>
      </c>
    </row>
    <row r="3" spans="1:4" s="1" customFormat="1" ht="18.75">
      <c r="A3" s="6">
        <v>1</v>
      </c>
      <c r="B3" s="7" t="s">
        <v>5</v>
      </c>
      <c r="C3" s="8" t="str">
        <f>"韩露"</f>
        <v>韩露</v>
      </c>
      <c r="D3" s="8" t="s">
        <v>6</v>
      </c>
    </row>
    <row r="4" spans="1:4" s="1" customFormat="1" ht="18.75">
      <c r="A4" s="6">
        <v>2</v>
      </c>
      <c r="B4" s="7" t="s">
        <v>5</v>
      </c>
      <c r="C4" s="8" t="str">
        <f>"朱倩文"</f>
        <v>朱倩文</v>
      </c>
      <c r="D4" s="8" t="s">
        <v>7</v>
      </c>
    </row>
    <row r="5" spans="1:4" s="1" customFormat="1" ht="18.75">
      <c r="A5" s="6">
        <v>3</v>
      </c>
      <c r="B5" s="7" t="s">
        <v>5</v>
      </c>
      <c r="C5" s="8" t="str">
        <f>"张琪"</f>
        <v>张琪</v>
      </c>
      <c r="D5" s="8" t="s">
        <v>8</v>
      </c>
    </row>
    <row r="6" spans="1:4" s="1" customFormat="1" ht="18.75">
      <c r="A6" s="6">
        <v>4</v>
      </c>
      <c r="B6" s="7" t="s">
        <v>5</v>
      </c>
      <c r="C6" s="8" t="str">
        <f>"丁巨民"</f>
        <v>丁巨民</v>
      </c>
      <c r="D6" s="8" t="s">
        <v>9</v>
      </c>
    </row>
    <row r="7" spans="1:4" s="1" customFormat="1" ht="18.75">
      <c r="A7" s="6">
        <v>5</v>
      </c>
      <c r="B7" s="7" t="s">
        <v>5</v>
      </c>
      <c r="C7" s="8" t="str">
        <f>"李先玺"</f>
        <v>李先玺</v>
      </c>
      <c r="D7" s="8" t="s">
        <v>10</v>
      </c>
    </row>
    <row r="8" spans="1:4" s="1" customFormat="1" ht="18.75">
      <c r="A8" s="6">
        <v>6</v>
      </c>
      <c r="B8" s="7" t="s">
        <v>5</v>
      </c>
      <c r="C8" s="8" t="str">
        <f>"郭丽远"</f>
        <v>郭丽远</v>
      </c>
      <c r="D8" s="8" t="s">
        <v>11</v>
      </c>
    </row>
    <row r="9" spans="1:4" s="1" customFormat="1" ht="18.75">
      <c r="A9" s="6">
        <v>7</v>
      </c>
      <c r="B9" s="7" t="s">
        <v>5</v>
      </c>
      <c r="C9" s="8" t="str">
        <f>"杨莉"</f>
        <v>杨莉</v>
      </c>
      <c r="D9" s="8" t="s">
        <v>12</v>
      </c>
    </row>
    <row r="10" spans="1:4" s="1" customFormat="1" ht="18.75">
      <c r="A10" s="6">
        <v>8</v>
      </c>
      <c r="B10" s="7" t="s">
        <v>5</v>
      </c>
      <c r="C10" s="8" t="str">
        <f>"翟伟琪"</f>
        <v>翟伟琪</v>
      </c>
      <c r="D10" s="8" t="s">
        <v>13</v>
      </c>
    </row>
    <row r="11" spans="1:4" s="1" customFormat="1" ht="18.75">
      <c r="A11" s="6">
        <v>9</v>
      </c>
      <c r="B11" s="7" t="s">
        <v>5</v>
      </c>
      <c r="C11" s="8" t="str">
        <f>"王丹丹"</f>
        <v>王丹丹</v>
      </c>
      <c r="D11" s="8" t="s">
        <v>14</v>
      </c>
    </row>
    <row r="12" spans="1:4" s="1" customFormat="1" ht="18.75">
      <c r="A12" s="6">
        <v>10</v>
      </c>
      <c r="B12" s="7" t="s">
        <v>5</v>
      </c>
      <c r="C12" s="8" t="str">
        <f>"陈飞"</f>
        <v>陈飞</v>
      </c>
      <c r="D12" s="8" t="s">
        <v>15</v>
      </c>
    </row>
    <row r="13" spans="1:4" s="1" customFormat="1" ht="18.75">
      <c r="A13" s="6">
        <v>11</v>
      </c>
      <c r="B13" s="7" t="s">
        <v>5</v>
      </c>
      <c r="C13" s="8" t="str">
        <f>"刘小青"</f>
        <v>刘小青</v>
      </c>
      <c r="D13" s="8" t="s">
        <v>16</v>
      </c>
    </row>
    <row r="14" spans="1:4" s="1" customFormat="1" ht="18.75">
      <c r="A14" s="6">
        <v>12</v>
      </c>
      <c r="B14" s="7" t="s">
        <v>5</v>
      </c>
      <c r="C14" s="8" t="str">
        <f>"何昱伟"</f>
        <v>何昱伟</v>
      </c>
      <c r="D14" s="8" t="s">
        <v>17</v>
      </c>
    </row>
    <row r="15" spans="1:4" s="1" customFormat="1" ht="18.75">
      <c r="A15" s="6">
        <v>13</v>
      </c>
      <c r="B15" s="7" t="s">
        <v>5</v>
      </c>
      <c r="C15" s="8" t="str">
        <f>"刘飞鸿"</f>
        <v>刘飞鸿</v>
      </c>
      <c r="D15" s="8" t="s">
        <v>18</v>
      </c>
    </row>
    <row r="16" spans="1:4" s="1" customFormat="1" ht="18.75">
      <c r="A16" s="6">
        <v>14</v>
      </c>
      <c r="B16" s="7" t="s">
        <v>5</v>
      </c>
      <c r="C16" s="8" t="str">
        <f>"李桦"</f>
        <v>李桦</v>
      </c>
      <c r="D16" s="8" t="s">
        <v>19</v>
      </c>
    </row>
    <row r="17" spans="1:4" s="1" customFormat="1" ht="18.75">
      <c r="A17" s="6">
        <v>15</v>
      </c>
      <c r="B17" s="7" t="s">
        <v>5</v>
      </c>
      <c r="C17" s="8" t="str">
        <f>"宁奇"</f>
        <v>宁奇</v>
      </c>
      <c r="D17" s="8" t="s">
        <v>20</v>
      </c>
    </row>
    <row r="18" spans="1:4" s="1" customFormat="1" ht="18.75">
      <c r="A18" s="6">
        <v>16</v>
      </c>
      <c r="B18" s="7" t="s">
        <v>5</v>
      </c>
      <c r="C18" s="8" t="str">
        <f>"朱文峰"</f>
        <v>朱文峰</v>
      </c>
      <c r="D18" s="8" t="s">
        <v>21</v>
      </c>
    </row>
    <row r="19" spans="1:4" s="1" customFormat="1" ht="18.75">
      <c r="A19" s="6">
        <v>17</v>
      </c>
      <c r="B19" s="7" t="s">
        <v>5</v>
      </c>
      <c r="C19" s="9" t="str">
        <f>"尚桂云"</f>
        <v>尚桂云</v>
      </c>
      <c r="D19" s="9" t="s">
        <v>22</v>
      </c>
    </row>
    <row r="20" spans="1:4" s="1" customFormat="1" ht="18.75">
      <c r="A20" s="6">
        <v>18</v>
      </c>
      <c r="B20" s="7" t="s">
        <v>5</v>
      </c>
      <c r="C20" s="9" t="str">
        <f>"张何慧"</f>
        <v>张何慧</v>
      </c>
      <c r="D20" s="9" t="s">
        <v>23</v>
      </c>
    </row>
    <row r="21" spans="1:4" s="1" customFormat="1" ht="18.75">
      <c r="A21" s="6">
        <v>19</v>
      </c>
      <c r="B21" s="7" t="s">
        <v>5</v>
      </c>
      <c r="C21" s="9" t="str">
        <f>"孙蔓蔓"</f>
        <v>孙蔓蔓</v>
      </c>
      <c r="D21" s="9" t="s">
        <v>24</v>
      </c>
    </row>
    <row r="22" spans="1:4" s="1" customFormat="1" ht="18.75">
      <c r="A22" s="6">
        <v>20</v>
      </c>
      <c r="B22" s="7" t="s">
        <v>5</v>
      </c>
      <c r="C22" s="9" t="str">
        <f>"顾杨柳"</f>
        <v>顾杨柳</v>
      </c>
      <c r="D22" s="9" t="s">
        <v>25</v>
      </c>
    </row>
    <row r="23" spans="1:4" s="1" customFormat="1" ht="18.75">
      <c r="A23" s="6">
        <v>21</v>
      </c>
      <c r="B23" s="7" t="s">
        <v>5</v>
      </c>
      <c r="C23" s="9" t="str">
        <f>"李彪"</f>
        <v>李彪</v>
      </c>
      <c r="D23" s="9" t="s">
        <v>26</v>
      </c>
    </row>
    <row r="24" spans="1:4" s="1" customFormat="1" ht="18.75">
      <c r="A24" s="6">
        <v>22</v>
      </c>
      <c r="B24" s="7" t="s">
        <v>5</v>
      </c>
      <c r="C24" s="9" t="str">
        <f>"余梦旗"</f>
        <v>余梦旗</v>
      </c>
      <c r="D24" s="9" t="s">
        <v>27</v>
      </c>
    </row>
    <row r="25" spans="1:4" s="1" customFormat="1" ht="18.75">
      <c r="A25" s="6">
        <v>23</v>
      </c>
      <c r="B25" s="7" t="s">
        <v>5</v>
      </c>
      <c r="C25" s="8" t="str">
        <f>"徐大年"</f>
        <v>徐大年</v>
      </c>
      <c r="D25" s="8" t="s">
        <v>28</v>
      </c>
    </row>
    <row r="26" spans="1:4" s="1" customFormat="1" ht="18.75">
      <c r="A26" s="6">
        <v>24</v>
      </c>
      <c r="B26" s="7" t="s">
        <v>5</v>
      </c>
      <c r="C26" s="8" t="str">
        <f>"王亚南"</f>
        <v>王亚南</v>
      </c>
      <c r="D26" s="8" t="s">
        <v>29</v>
      </c>
    </row>
    <row r="27" spans="1:4" s="1" customFormat="1" ht="18.75">
      <c r="A27" s="6">
        <v>25</v>
      </c>
      <c r="B27" s="10" t="s">
        <v>30</v>
      </c>
      <c r="C27" s="11" t="str">
        <f>"冉佳俊"</f>
        <v>冉佳俊</v>
      </c>
      <c r="D27" s="11" t="s">
        <v>31</v>
      </c>
    </row>
    <row r="28" spans="1:4" s="1" customFormat="1" ht="18.75">
      <c r="A28" s="6">
        <v>26</v>
      </c>
      <c r="B28" s="10" t="s">
        <v>30</v>
      </c>
      <c r="C28" s="11" t="str">
        <f>"蒋青"</f>
        <v>蒋青</v>
      </c>
      <c r="D28" s="11" t="s">
        <v>32</v>
      </c>
    </row>
    <row r="29" spans="1:4" s="1" customFormat="1" ht="18.75">
      <c r="A29" s="6">
        <v>27</v>
      </c>
      <c r="B29" s="10" t="s">
        <v>30</v>
      </c>
      <c r="C29" s="11" t="str">
        <f>"张敬磊"</f>
        <v>张敬磊</v>
      </c>
      <c r="D29" s="11" t="s">
        <v>33</v>
      </c>
    </row>
    <row r="30" spans="1:4" s="1" customFormat="1" ht="18.75">
      <c r="A30" s="6">
        <v>28</v>
      </c>
      <c r="B30" s="10" t="s">
        <v>30</v>
      </c>
      <c r="C30" s="11" t="str">
        <f>"车彩干"</f>
        <v>车彩干</v>
      </c>
      <c r="D30" s="11" t="s">
        <v>34</v>
      </c>
    </row>
    <row r="31" spans="1:4" s="1" customFormat="1" ht="18.75">
      <c r="A31" s="6">
        <v>29</v>
      </c>
      <c r="B31" s="10" t="s">
        <v>30</v>
      </c>
      <c r="C31" s="11" t="str">
        <f>"田梦舒"</f>
        <v>田梦舒</v>
      </c>
      <c r="D31" s="11" t="s">
        <v>35</v>
      </c>
    </row>
    <row r="32" spans="1:4" s="1" customFormat="1" ht="18.75">
      <c r="A32" s="6">
        <v>30</v>
      </c>
      <c r="B32" s="10" t="s">
        <v>30</v>
      </c>
      <c r="C32" s="11" t="str">
        <f>"李雪雪"</f>
        <v>李雪雪</v>
      </c>
      <c r="D32" s="11" t="s">
        <v>36</v>
      </c>
    </row>
    <row r="33" spans="1:4" s="1" customFormat="1" ht="18.75">
      <c r="A33" s="6">
        <v>31</v>
      </c>
      <c r="B33" s="10" t="s">
        <v>30</v>
      </c>
      <c r="C33" s="11" t="str">
        <f>"梁鹏飞"</f>
        <v>梁鹏飞</v>
      </c>
      <c r="D33" s="11" t="s">
        <v>37</v>
      </c>
    </row>
    <row r="34" spans="1:4" s="1" customFormat="1" ht="18.75">
      <c r="A34" s="6">
        <v>32</v>
      </c>
      <c r="B34" s="10" t="s">
        <v>30</v>
      </c>
      <c r="C34" s="11" t="str">
        <f>"李娜"</f>
        <v>李娜</v>
      </c>
      <c r="D34" s="11" t="s">
        <v>38</v>
      </c>
    </row>
    <row r="35" spans="1:4" s="1" customFormat="1" ht="18.75">
      <c r="A35" s="6">
        <v>33</v>
      </c>
      <c r="B35" s="10" t="s">
        <v>30</v>
      </c>
      <c r="C35" s="11" t="str">
        <f>"王健"</f>
        <v>王健</v>
      </c>
      <c r="D35" s="11" t="s">
        <v>39</v>
      </c>
    </row>
    <row r="36" spans="1:4" s="1" customFormat="1" ht="18.75">
      <c r="A36" s="6">
        <v>34</v>
      </c>
      <c r="B36" s="10" t="s">
        <v>30</v>
      </c>
      <c r="C36" s="11" t="str">
        <f>"俞晓丹"</f>
        <v>俞晓丹</v>
      </c>
      <c r="D36" s="11" t="s">
        <v>40</v>
      </c>
    </row>
    <row r="37" spans="1:4" s="1" customFormat="1" ht="18.75">
      <c r="A37" s="6">
        <v>35</v>
      </c>
      <c r="B37" s="10" t="s">
        <v>30</v>
      </c>
      <c r="C37" s="11" t="str">
        <f>"陈浩"</f>
        <v>陈浩</v>
      </c>
      <c r="D37" s="11" t="s">
        <v>41</v>
      </c>
    </row>
    <row r="38" spans="1:4" s="1" customFormat="1" ht="18.75">
      <c r="A38" s="6">
        <v>36</v>
      </c>
      <c r="B38" s="10" t="s">
        <v>30</v>
      </c>
      <c r="C38" s="11" t="str">
        <f>"连玛利"</f>
        <v>连玛利</v>
      </c>
      <c r="D38" s="11" t="s">
        <v>42</v>
      </c>
    </row>
    <row r="39" spans="1:4" s="1" customFormat="1" ht="18.75">
      <c r="A39" s="6">
        <v>37</v>
      </c>
      <c r="B39" s="10" t="s">
        <v>30</v>
      </c>
      <c r="C39" s="11" t="str">
        <f>"王莹"</f>
        <v>王莹</v>
      </c>
      <c r="D39" s="11" t="s">
        <v>43</v>
      </c>
    </row>
    <row r="40" spans="1:4" s="1" customFormat="1" ht="18.75">
      <c r="A40" s="6">
        <v>38</v>
      </c>
      <c r="B40" s="10" t="s">
        <v>30</v>
      </c>
      <c r="C40" s="11" t="str">
        <f>"李娟娟"</f>
        <v>李娟娟</v>
      </c>
      <c r="D40" s="11" t="s">
        <v>44</v>
      </c>
    </row>
    <row r="41" spans="1:4" s="1" customFormat="1" ht="18.75">
      <c r="A41" s="6">
        <v>39</v>
      </c>
      <c r="B41" s="10" t="s">
        <v>30</v>
      </c>
      <c r="C41" s="11" t="str">
        <f>"刘懿贤"</f>
        <v>刘懿贤</v>
      </c>
      <c r="D41" s="11" t="s">
        <v>45</v>
      </c>
    </row>
    <row r="42" spans="1:4" s="1" customFormat="1" ht="18.75">
      <c r="A42" s="6">
        <v>40</v>
      </c>
      <c r="B42" s="10" t="s">
        <v>30</v>
      </c>
      <c r="C42" s="11" t="str">
        <f>"范翊君"</f>
        <v>范翊君</v>
      </c>
      <c r="D42" s="11" t="s">
        <v>46</v>
      </c>
    </row>
    <row r="43" spans="1:4" s="1" customFormat="1" ht="18.75">
      <c r="A43" s="6">
        <v>41</v>
      </c>
      <c r="B43" s="10" t="s">
        <v>30</v>
      </c>
      <c r="C43" s="11" t="str">
        <f>"姚双双"</f>
        <v>姚双双</v>
      </c>
      <c r="D43" s="11" t="s">
        <v>47</v>
      </c>
    </row>
    <row r="44" spans="1:4" s="1" customFormat="1" ht="18.75">
      <c r="A44" s="6">
        <v>42</v>
      </c>
      <c r="B44" s="10" t="s">
        <v>30</v>
      </c>
      <c r="C44" s="11" t="str">
        <f>"李雪茹"</f>
        <v>李雪茹</v>
      </c>
      <c r="D44" s="11" t="s">
        <v>48</v>
      </c>
    </row>
    <row r="45" spans="1:4" s="1" customFormat="1" ht="18.75">
      <c r="A45" s="6">
        <v>43</v>
      </c>
      <c r="B45" s="10" t="s">
        <v>30</v>
      </c>
      <c r="C45" s="11" t="str">
        <f>"吕志峰"</f>
        <v>吕志峰</v>
      </c>
      <c r="D45" s="11" t="s">
        <v>49</v>
      </c>
    </row>
    <row r="46" spans="1:4" s="1" customFormat="1" ht="18.75">
      <c r="A46" s="6">
        <v>44</v>
      </c>
      <c r="B46" s="10" t="s">
        <v>30</v>
      </c>
      <c r="C46" s="11" t="str">
        <f>"王培培"</f>
        <v>王培培</v>
      </c>
      <c r="D46" s="11" t="s">
        <v>50</v>
      </c>
    </row>
    <row r="47" spans="1:4" s="1" customFormat="1" ht="18.75">
      <c r="A47" s="6">
        <v>45</v>
      </c>
      <c r="B47" s="10" t="s">
        <v>30</v>
      </c>
      <c r="C47" s="11" t="str">
        <f>"王鑫"</f>
        <v>王鑫</v>
      </c>
      <c r="D47" s="11" t="s">
        <v>51</v>
      </c>
    </row>
    <row r="48" spans="1:4" s="1" customFormat="1" ht="18.75">
      <c r="A48" s="6">
        <v>46</v>
      </c>
      <c r="B48" s="10" t="s">
        <v>30</v>
      </c>
      <c r="C48" s="11" t="str">
        <f>"邓嘉乐"</f>
        <v>邓嘉乐</v>
      </c>
      <c r="D48" s="11" t="s">
        <v>52</v>
      </c>
    </row>
    <row r="49" spans="1:4" s="1" customFormat="1" ht="18.75">
      <c r="A49" s="6">
        <v>47</v>
      </c>
      <c r="B49" s="10" t="s">
        <v>30</v>
      </c>
      <c r="C49" s="11" t="str">
        <f>"赵艳"</f>
        <v>赵艳</v>
      </c>
      <c r="D49" s="11" t="s">
        <v>53</v>
      </c>
    </row>
    <row r="50" spans="1:4" s="1" customFormat="1" ht="18.75">
      <c r="A50" s="6">
        <v>48</v>
      </c>
      <c r="B50" s="10" t="s">
        <v>30</v>
      </c>
      <c r="C50" s="11" t="str">
        <f>"陈振"</f>
        <v>陈振</v>
      </c>
      <c r="D50" s="11" t="s">
        <v>54</v>
      </c>
    </row>
    <row r="51" spans="1:4" s="1" customFormat="1" ht="18.75">
      <c r="A51" s="6">
        <v>49</v>
      </c>
      <c r="B51" s="10" t="s">
        <v>30</v>
      </c>
      <c r="C51" s="11" t="str">
        <f>"刘畅"</f>
        <v>刘畅</v>
      </c>
      <c r="D51" s="11" t="s">
        <v>55</v>
      </c>
    </row>
    <row r="52" spans="1:4" s="1" customFormat="1" ht="18.75">
      <c r="A52" s="6">
        <v>50</v>
      </c>
      <c r="B52" s="10" t="s">
        <v>30</v>
      </c>
      <c r="C52" s="11" t="str">
        <f>"李雪雅"</f>
        <v>李雪雅</v>
      </c>
      <c r="D52" s="11" t="s">
        <v>56</v>
      </c>
    </row>
    <row r="53" spans="1:4" s="1" customFormat="1" ht="18.75">
      <c r="A53" s="6">
        <v>51</v>
      </c>
      <c r="B53" s="10" t="s">
        <v>30</v>
      </c>
      <c r="C53" s="11" t="str">
        <f>"尹梦琦"</f>
        <v>尹梦琦</v>
      </c>
      <c r="D53" s="11" t="s">
        <v>57</v>
      </c>
    </row>
    <row r="54" spans="1:4" s="1" customFormat="1" ht="18.75">
      <c r="A54" s="6">
        <v>52</v>
      </c>
      <c r="B54" s="10" t="s">
        <v>30</v>
      </c>
      <c r="C54" s="11" t="str">
        <f>"左晓晓"</f>
        <v>左晓晓</v>
      </c>
      <c r="D54" s="11" t="s">
        <v>58</v>
      </c>
    </row>
    <row r="55" spans="1:4" s="1" customFormat="1" ht="18.75">
      <c r="A55" s="6">
        <v>53</v>
      </c>
      <c r="B55" s="10" t="s">
        <v>30</v>
      </c>
      <c r="C55" s="11" t="str">
        <f>"张宁"</f>
        <v>张宁</v>
      </c>
      <c r="D55" s="11" t="s">
        <v>59</v>
      </c>
    </row>
    <row r="56" spans="1:4" s="1" customFormat="1" ht="18.75">
      <c r="A56" s="6">
        <v>54</v>
      </c>
      <c r="B56" s="10" t="s">
        <v>30</v>
      </c>
      <c r="C56" s="11" t="str">
        <f>"周博"</f>
        <v>周博</v>
      </c>
      <c r="D56" s="11" t="s">
        <v>60</v>
      </c>
    </row>
    <row r="57" spans="1:4" s="1" customFormat="1" ht="18.75">
      <c r="A57" s="6">
        <v>55</v>
      </c>
      <c r="B57" s="10" t="s">
        <v>30</v>
      </c>
      <c r="C57" s="11" t="str">
        <f>"张梦君"</f>
        <v>张梦君</v>
      </c>
      <c r="D57" s="11" t="s">
        <v>61</v>
      </c>
    </row>
    <row r="58" spans="1:4" s="1" customFormat="1" ht="18.75">
      <c r="A58" s="6">
        <v>56</v>
      </c>
      <c r="B58" s="10" t="s">
        <v>30</v>
      </c>
      <c r="C58" s="11" t="str">
        <f>"范士周"</f>
        <v>范士周</v>
      </c>
      <c r="D58" s="11" t="s">
        <v>62</v>
      </c>
    </row>
    <row r="59" spans="1:4" s="1" customFormat="1" ht="18.75">
      <c r="A59" s="6">
        <v>57</v>
      </c>
      <c r="B59" s="10" t="s">
        <v>30</v>
      </c>
      <c r="C59" s="11" t="str">
        <f>"岳荣雪"</f>
        <v>岳荣雪</v>
      </c>
      <c r="D59" s="11" t="s">
        <v>63</v>
      </c>
    </row>
    <row r="60" spans="1:4" s="1" customFormat="1" ht="18.75">
      <c r="A60" s="6">
        <v>58</v>
      </c>
      <c r="B60" s="10" t="s">
        <v>30</v>
      </c>
      <c r="C60" s="11" t="str">
        <f>"刘紫阳"</f>
        <v>刘紫阳</v>
      </c>
      <c r="D60" s="11" t="s">
        <v>64</v>
      </c>
    </row>
    <row r="61" spans="1:4" s="1" customFormat="1" ht="18.75">
      <c r="A61" s="6">
        <v>59</v>
      </c>
      <c r="B61" s="10" t="s">
        <v>30</v>
      </c>
      <c r="C61" s="11" t="str">
        <f>"刘雪梅"</f>
        <v>刘雪梅</v>
      </c>
      <c r="D61" s="11" t="s">
        <v>65</v>
      </c>
    </row>
    <row r="62" spans="1:4" s="1" customFormat="1" ht="18.75">
      <c r="A62" s="6">
        <v>60</v>
      </c>
      <c r="B62" s="10" t="s">
        <v>30</v>
      </c>
      <c r="C62" s="11" t="str">
        <f>"徐梦婷"</f>
        <v>徐梦婷</v>
      </c>
      <c r="D62" s="11" t="s">
        <v>66</v>
      </c>
    </row>
    <row r="63" spans="1:4" s="1" customFormat="1" ht="18.75">
      <c r="A63" s="6">
        <v>61</v>
      </c>
      <c r="B63" s="10" t="s">
        <v>30</v>
      </c>
      <c r="C63" s="11" t="str">
        <f>"杨春雪"</f>
        <v>杨春雪</v>
      </c>
      <c r="D63" s="11" t="s">
        <v>67</v>
      </c>
    </row>
    <row r="64" spans="1:4" s="1" customFormat="1" ht="18.75">
      <c r="A64" s="6">
        <v>62</v>
      </c>
      <c r="B64" s="10" t="s">
        <v>68</v>
      </c>
      <c r="C64" s="12" t="str">
        <f>"刘小丽"</f>
        <v>刘小丽</v>
      </c>
      <c r="D64" s="12" t="s">
        <v>69</v>
      </c>
    </row>
    <row r="65" spans="1:4" s="1" customFormat="1" ht="18.75">
      <c r="A65" s="6">
        <v>63</v>
      </c>
      <c r="B65" s="10" t="s">
        <v>68</v>
      </c>
      <c r="C65" s="12" t="str">
        <f>"高梨"</f>
        <v>高梨</v>
      </c>
      <c r="D65" s="12" t="s">
        <v>70</v>
      </c>
    </row>
    <row r="66" spans="1:4" s="1" customFormat="1" ht="18.75">
      <c r="A66" s="6">
        <v>64</v>
      </c>
      <c r="B66" s="10" t="s">
        <v>68</v>
      </c>
      <c r="C66" s="12" t="str">
        <f>"王统业"</f>
        <v>王统业</v>
      </c>
      <c r="D66" s="12" t="s">
        <v>71</v>
      </c>
    </row>
    <row r="67" spans="1:4" s="1" customFormat="1" ht="18.75">
      <c r="A67" s="6">
        <v>65</v>
      </c>
      <c r="B67" s="10" t="s">
        <v>68</v>
      </c>
      <c r="C67" s="12" t="str">
        <f>"吴凯"</f>
        <v>吴凯</v>
      </c>
      <c r="D67" s="12" t="s">
        <v>72</v>
      </c>
    </row>
    <row r="68" spans="1:4" s="1" customFormat="1" ht="18.75">
      <c r="A68" s="6">
        <v>66</v>
      </c>
      <c r="B68" s="10" t="s">
        <v>68</v>
      </c>
      <c r="C68" s="12" t="str">
        <f>"何青"</f>
        <v>何青</v>
      </c>
      <c r="D68" s="12" t="s">
        <v>73</v>
      </c>
    </row>
    <row r="69" spans="1:4" s="1" customFormat="1" ht="18.75">
      <c r="A69" s="6">
        <v>67</v>
      </c>
      <c r="B69" s="10" t="s">
        <v>68</v>
      </c>
      <c r="C69" s="12" t="str">
        <f>"周晓雨"</f>
        <v>周晓雨</v>
      </c>
      <c r="D69" s="12" t="s">
        <v>74</v>
      </c>
    </row>
    <row r="70" spans="1:4" s="1" customFormat="1" ht="18.75">
      <c r="A70" s="6">
        <v>68</v>
      </c>
      <c r="B70" s="10" t="s">
        <v>68</v>
      </c>
      <c r="C70" s="12" t="str">
        <f>"刘梦梦"</f>
        <v>刘梦梦</v>
      </c>
      <c r="D70" s="12" t="s">
        <v>75</v>
      </c>
    </row>
    <row r="71" spans="1:4" s="1" customFormat="1" ht="18.75">
      <c r="A71" s="6">
        <v>69</v>
      </c>
      <c r="B71" s="10" t="s">
        <v>68</v>
      </c>
      <c r="C71" s="12" t="str">
        <f>"赵弯弯"</f>
        <v>赵弯弯</v>
      </c>
      <c r="D71" s="12" t="s">
        <v>76</v>
      </c>
    </row>
    <row r="72" spans="1:4" s="1" customFormat="1" ht="18.75">
      <c r="A72" s="6">
        <v>70</v>
      </c>
      <c r="B72" s="10" t="s">
        <v>68</v>
      </c>
      <c r="C72" s="12" t="str">
        <f>"张晓萌"</f>
        <v>张晓萌</v>
      </c>
      <c r="D72" s="12" t="s">
        <v>77</v>
      </c>
    </row>
    <row r="73" spans="1:4" s="1" customFormat="1" ht="18.75">
      <c r="A73" s="6">
        <v>71</v>
      </c>
      <c r="B73" s="10" t="s">
        <v>68</v>
      </c>
      <c r="C73" s="12" t="str">
        <f>"赵倩男"</f>
        <v>赵倩男</v>
      </c>
      <c r="D73" s="12" t="s">
        <v>78</v>
      </c>
    </row>
    <row r="74" spans="1:4" s="1" customFormat="1" ht="18.75">
      <c r="A74" s="6">
        <v>72</v>
      </c>
      <c r="B74" s="10" t="s">
        <v>68</v>
      </c>
      <c r="C74" s="12" t="str">
        <f>"丁观正"</f>
        <v>丁观正</v>
      </c>
      <c r="D74" s="12" t="s">
        <v>79</v>
      </c>
    </row>
    <row r="75" spans="1:4" s="1" customFormat="1" ht="18.75">
      <c r="A75" s="6">
        <v>73</v>
      </c>
      <c r="B75" s="10" t="s">
        <v>68</v>
      </c>
      <c r="C75" s="12" t="str">
        <f>"李蒙"</f>
        <v>李蒙</v>
      </c>
      <c r="D75" s="12" t="s">
        <v>80</v>
      </c>
    </row>
    <row r="76" spans="1:4" s="1" customFormat="1" ht="18.75">
      <c r="A76" s="6">
        <v>74</v>
      </c>
      <c r="B76" s="10" t="s">
        <v>68</v>
      </c>
      <c r="C76" s="12" t="str">
        <f>"杨文文"</f>
        <v>杨文文</v>
      </c>
      <c r="D76" s="12" t="s">
        <v>81</v>
      </c>
    </row>
    <row r="77" spans="1:4" s="1" customFormat="1" ht="18.75">
      <c r="A77" s="6">
        <v>75</v>
      </c>
      <c r="B77" s="10" t="s">
        <v>68</v>
      </c>
      <c r="C77" s="12" t="str">
        <f>"王靓远"</f>
        <v>王靓远</v>
      </c>
      <c r="D77" s="12" t="s">
        <v>82</v>
      </c>
    </row>
    <row r="78" spans="1:4" s="1" customFormat="1" ht="18.75">
      <c r="A78" s="6">
        <v>76</v>
      </c>
      <c r="B78" s="10" t="s">
        <v>68</v>
      </c>
      <c r="C78" s="12" t="str">
        <f>"唐明清"</f>
        <v>唐明清</v>
      </c>
      <c r="D78" s="12" t="s">
        <v>83</v>
      </c>
    </row>
    <row r="79" spans="1:4" s="1" customFormat="1" ht="18.75">
      <c r="A79" s="6">
        <v>77</v>
      </c>
      <c r="B79" s="10" t="s">
        <v>68</v>
      </c>
      <c r="C79" s="12" t="str">
        <f>"芮建国"</f>
        <v>芮建国</v>
      </c>
      <c r="D79" s="12" t="s">
        <v>84</v>
      </c>
    </row>
    <row r="80" spans="1:4" s="1" customFormat="1" ht="18.75">
      <c r="A80" s="6">
        <v>78</v>
      </c>
      <c r="B80" s="10" t="s">
        <v>68</v>
      </c>
      <c r="C80" s="12" t="str">
        <f>"高涛涛"</f>
        <v>高涛涛</v>
      </c>
      <c r="D80" s="12" t="s">
        <v>85</v>
      </c>
    </row>
    <row r="81" spans="1:4" s="1" customFormat="1" ht="18.75">
      <c r="A81" s="6">
        <v>79</v>
      </c>
      <c r="B81" s="10" t="s">
        <v>68</v>
      </c>
      <c r="C81" s="12" t="str">
        <f>"徐大苗"</f>
        <v>徐大苗</v>
      </c>
      <c r="D81" s="12" t="s">
        <v>86</v>
      </c>
    </row>
    <row r="82" spans="1:4" s="1" customFormat="1" ht="18.75">
      <c r="A82" s="6">
        <v>80</v>
      </c>
      <c r="B82" s="10" t="s">
        <v>68</v>
      </c>
      <c r="C82" s="12" t="str">
        <f>"杨力"</f>
        <v>杨力</v>
      </c>
      <c r="D82" s="12" t="s">
        <v>87</v>
      </c>
    </row>
    <row r="83" spans="1:4" s="1" customFormat="1" ht="18.75">
      <c r="A83" s="6">
        <v>81</v>
      </c>
      <c r="B83" s="10" t="s">
        <v>68</v>
      </c>
      <c r="C83" s="12" t="str">
        <f>"黄金鹏"</f>
        <v>黄金鹏</v>
      </c>
      <c r="D83" s="12" t="s">
        <v>88</v>
      </c>
    </row>
    <row r="84" spans="1:4" s="1" customFormat="1" ht="18.75">
      <c r="A84" s="6">
        <v>82</v>
      </c>
      <c r="B84" s="10" t="s">
        <v>68</v>
      </c>
      <c r="C84" s="12" t="str">
        <f>"宋浩"</f>
        <v>宋浩</v>
      </c>
      <c r="D84" s="12" t="s">
        <v>89</v>
      </c>
    </row>
    <row r="85" spans="1:4" s="1" customFormat="1" ht="18.75">
      <c r="A85" s="6">
        <v>83</v>
      </c>
      <c r="B85" s="10" t="s">
        <v>68</v>
      </c>
      <c r="C85" s="12" t="str">
        <f>"卢天歌"</f>
        <v>卢天歌</v>
      </c>
      <c r="D85" s="12" t="s">
        <v>90</v>
      </c>
    </row>
    <row r="86" spans="1:4" s="1" customFormat="1" ht="18.75">
      <c r="A86" s="6">
        <v>84</v>
      </c>
      <c r="B86" s="10" t="s">
        <v>68</v>
      </c>
      <c r="C86" s="12" t="str">
        <f>"杨文娜"</f>
        <v>杨文娜</v>
      </c>
      <c r="D86" s="12" t="s">
        <v>91</v>
      </c>
    </row>
    <row r="87" spans="1:4" s="1" customFormat="1" ht="18.75">
      <c r="A87" s="6">
        <v>85</v>
      </c>
      <c r="B87" s="10" t="s">
        <v>68</v>
      </c>
      <c r="C87" s="12" t="str">
        <f>"张忆玄"</f>
        <v>张忆玄</v>
      </c>
      <c r="D87" s="12" t="s">
        <v>92</v>
      </c>
    </row>
    <row r="88" spans="1:4" s="1" customFormat="1" ht="18.75">
      <c r="A88" s="6">
        <v>86</v>
      </c>
      <c r="B88" s="10" t="s">
        <v>68</v>
      </c>
      <c r="C88" s="12" t="str">
        <f>"杨凯丽"</f>
        <v>杨凯丽</v>
      </c>
      <c r="D88" s="12" t="s">
        <v>93</v>
      </c>
    </row>
    <row r="89" spans="1:4" s="1" customFormat="1" ht="18.75">
      <c r="A89" s="6">
        <v>87</v>
      </c>
      <c r="B89" s="10" t="s">
        <v>68</v>
      </c>
      <c r="C89" s="12" t="str">
        <f>"丁关威"</f>
        <v>丁关威</v>
      </c>
      <c r="D89" s="12" t="s">
        <v>94</v>
      </c>
    </row>
    <row r="90" spans="1:4" s="1" customFormat="1" ht="18.75">
      <c r="A90" s="6">
        <v>88</v>
      </c>
      <c r="B90" s="10" t="s">
        <v>68</v>
      </c>
      <c r="C90" s="12" t="str">
        <f>"汝贵雪"</f>
        <v>汝贵雪</v>
      </c>
      <c r="D90" s="12" t="s">
        <v>95</v>
      </c>
    </row>
    <row r="91" spans="1:4" s="1" customFormat="1" ht="18.75">
      <c r="A91" s="6">
        <v>89</v>
      </c>
      <c r="B91" s="10" t="s">
        <v>68</v>
      </c>
      <c r="C91" s="12" t="str">
        <f>"葛庭豪"</f>
        <v>葛庭豪</v>
      </c>
      <c r="D91" s="12" t="s">
        <v>96</v>
      </c>
    </row>
    <row r="92" spans="1:4" s="1" customFormat="1" ht="18.75">
      <c r="A92" s="6">
        <v>90</v>
      </c>
      <c r="B92" s="10" t="s">
        <v>68</v>
      </c>
      <c r="C92" s="12" t="str">
        <f>"孙志威"</f>
        <v>孙志威</v>
      </c>
      <c r="D92" s="12" t="s">
        <v>97</v>
      </c>
    </row>
    <row r="93" spans="1:4" s="1" customFormat="1" ht="18.75">
      <c r="A93" s="6">
        <v>91</v>
      </c>
      <c r="B93" s="10" t="s">
        <v>68</v>
      </c>
      <c r="C93" s="12" t="str">
        <f>"郭凯达"</f>
        <v>郭凯达</v>
      </c>
      <c r="D93" s="12" t="s">
        <v>98</v>
      </c>
    </row>
    <row r="94" spans="1:4" s="1" customFormat="1" ht="18.75">
      <c r="A94" s="6">
        <v>92</v>
      </c>
      <c r="B94" s="10" t="s">
        <v>68</v>
      </c>
      <c r="C94" s="12" t="str">
        <f>"蔡威"</f>
        <v>蔡威</v>
      </c>
      <c r="D94" s="12" t="s">
        <v>99</v>
      </c>
    </row>
    <row r="95" spans="1:4" s="1" customFormat="1" ht="18.75">
      <c r="A95" s="6">
        <v>93</v>
      </c>
      <c r="B95" s="10" t="s">
        <v>68</v>
      </c>
      <c r="C95" s="12" t="str">
        <f>"严志成"</f>
        <v>严志成</v>
      </c>
      <c r="D95" s="12" t="s">
        <v>100</v>
      </c>
    </row>
    <row r="96" spans="1:4" s="1" customFormat="1" ht="18.75">
      <c r="A96" s="6">
        <v>94</v>
      </c>
      <c r="B96" s="10" t="s">
        <v>68</v>
      </c>
      <c r="C96" s="12" t="str">
        <f>"刘黎娜"</f>
        <v>刘黎娜</v>
      </c>
      <c r="D96" s="12" t="s">
        <v>101</v>
      </c>
    </row>
    <row r="97" spans="1:4" s="1" customFormat="1" ht="18.75">
      <c r="A97" s="6">
        <v>95</v>
      </c>
      <c r="B97" s="10" t="s">
        <v>68</v>
      </c>
      <c r="C97" s="12" t="str">
        <f>"肖雅楠"</f>
        <v>肖雅楠</v>
      </c>
      <c r="D97" s="12" t="s">
        <v>102</v>
      </c>
    </row>
    <row r="98" spans="1:4" s="1" customFormat="1" ht="18.75">
      <c r="A98" s="6">
        <v>96</v>
      </c>
      <c r="B98" s="10" t="s">
        <v>68</v>
      </c>
      <c r="C98" s="12" t="str">
        <f>"袁保林"</f>
        <v>袁保林</v>
      </c>
      <c r="D98" s="12" t="s">
        <v>103</v>
      </c>
    </row>
    <row r="99" spans="1:4" s="1" customFormat="1" ht="18.75">
      <c r="A99" s="6">
        <v>97</v>
      </c>
      <c r="B99" s="13" t="s">
        <v>68</v>
      </c>
      <c r="C99" s="12" t="str">
        <f>"刘明"</f>
        <v>刘明</v>
      </c>
      <c r="D99" s="12" t="s">
        <v>104</v>
      </c>
    </row>
    <row r="100" spans="1:4" s="1" customFormat="1" ht="18.75">
      <c r="A100" s="6">
        <v>98</v>
      </c>
      <c r="B100" s="14" t="s">
        <v>105</v>
      </c>
      <c r="C100" s="12" t="str">
        <f>"李甜"</f>
        <v>李甜</v>
      </c>
      <c r="D100" s="12" t="s">
        <v>106</v>
      </c>
    </row>
    <row r="101" spans="1:4" s="1" customFormat="1" ht="18.75">
      <c r="A101" s="6">
        <v>99</v>
      </c>
      <c r="B101" s="14" t="s">
        <v>105</v>
      </c>
      <c r="C101" s="12" t="str">
        <f>"李恬"</f>
        <v>李恬</v>
      </c>
      <c r="D101" s="12" t="s">
        <v>107</v>
      </c>
    </row>
    <row r="102" spans="1:4" s="1" customFormat="1" ht="18.75">
      <c r="A102" s="6">
        <v>100</v>
      </c>
      <c r="B102" s="14" t="s">
        <v>105</v>
      </c>
      <c r="C102" s="12" t="str">
        <f>"徐磊"</f>
        <v>徐磊</v>
      </c>
      <c r="D102" s="12" t="s">
        <v>108</v>
      </c>
    </row>
    <row r="103" spans="1:4" s="1" customFormat="1" ht="18.75">
      <c r="A103" s="6">
        <v>101</v>
      </c>
      <c r="B103" s="14" t="s">
        <v>105</v>
      </c>
      <c r="C103" s="12" t="str">
        <f>"唐静"</f>
        <v>唐静</v>
      </c>
      <c r="D103" s="12" t="s">
        <v>109</v>
      </c>
    </row>
    <row r="104" spans="1:4" s="1" customFormat="1" ht="18.75">
      <c r="A104" s="6">
        <v>102</v>
      </c>
      <c r="B104" s="14" t="s">
        <v>105</v>
      </c>
      <c r="C104" s="12" t="str">
        <f>"闫海"</f>
        <v>闫海</v>
      </c>
      <c r="D104" s="12" t="s">
        <v>110</v>
      </c>
    </row>
    <row r="105" spans="1:4" s="1" customFormat="1" ht="18.75">
      <c r="A105" s="6">
        <v>103</v>
      </c>
      <c r="B105" s="14" t="s">
        <v>105</v>
      </c>
      <c r="C105" s="12" t="str">
        <f>"屈家浩"</f>
        <v>屈家浩</v>
      </c>
      <c r="D105" s="12" t="s">
        <v>111</v>
      </c>
    </row>
    <row r="106" spans="1:4" s="1" customFormat="1" ht="18.75">
      <c r="A106" s="6">
        <v>104</v>
      </c>
      <c r="B106" s="14" t="s">
        <v>105</v>
      </c>
      <c r="C106" s="12" t="str">
        <f>"徐璐瑶"</f>
        <v>徐璐瑶</v>
      </c>
      <c r="D106" s="12" t="s">
        <v>112</v>
      </c>
    </row>
    <row r="107" spans="1:4" s="1" customFormat="1" ht="18.75">
      <c r="A107" s="6">
        <v>105</v>
      </c>
      <c r="B107" s="14" t="s">
        <v>105</v>
      </c>
      <c r="C107" s="12" t="str">
        <f>"陈友佳"</f>
        <v>陈友佳</v>
      </c>
      <c r="D107" s="12" t="s">
        <v>113</v>
      </c>
    </row>
    <row r="108" spans="1:4" s="1" customFormat="1" ht="18.75">
      <c r="A108" s="6">
        <v>106</v>
      </c>
      <c r="B108" s="14" t="s">
        <v>105</v>
      </c>
      <c r="C108" s="12" t="str">
        <f>"宋冉冉"</f>
        <v>宋冉冉</v>
      </c>
      <c r="D108" s="12" t="s">
        <v>114</v>
      </c>
    </row>
    <row r="109" spans="1:4" s="1" customFormat="1" ht="18.75">
      <c r="A109" s="6">
        <v>107</v>
      </c>
      <c r="B109" s="14" t="s">
        <v>105</v>
      </c>
      <c r="C109" s="12" t="str">
        <f>"程龙"</f>
        <v>程龙</v>
      </c>
      <c r="D109" s="12" t="s">
        <v>115</v>
      </c>
    </row>
    <row r="110" spans="1:4" s="1" customFormat="1" ht="18.75">
      <c r="A110" s="6">
        <v>108</v>
      </c>
      <c r="B110" s="14" t="s">
        <v>105</v>
      </c>
      <c r="C110" s="12" t="str">
        <f>"岳剑"</f>
        <v>岳剑</v>
      </c>
      <c r="D110" s="12" t="s">
        <v>116</v>
      </c>
    </row>
    <row r="111" spans="1:4" s="1" customFormat="1" ht="18.75">
      <c r="A111" s="6">
        <v>109</v>
      </c>
      <c r="B111" s="14" t="s">
        <v>105</v>
      </c>
      <c r="C111" s="12" t="str">
        <f>"黄馨"</f>
        <v>黄馨</v>
      </c>
      <c r="D111" s="12" t="s">
        <v>117</v>
      </c>
    </row>
    <row r="112" spans="1:4" s="1" customFormat="1" ht="18.75">
      <c r="A112" s="6">
        <v>110</v>
      </c>
      <c r="B112" s="14" t="s">
        <v>105</v>
      </c>
      <c r="C112" s="12" t="str">
        <f>"姜燕妮"</f>
        <v>姜燕妮</v>
      </c>
      <c r="D112" s="12" t="s">
        <v>118</v>
      </c>
    </row>
    <row r="113" spans="1:4" s="1" customFormat="1" ht="18.75">
      <c r="A113" s="6">
        <v>111</v>
      </c>
      <c r="B113" s="14" t="s">
        <v>105</v>
      </c>
      <c r="C113" s="12" t="str">
        <f>"金晶"</f>
        <v>金晶</v>
      </c>
      <c r="D113" s="12" t="s">
        <v>119</v>
      </c>
    </row>
    <row r="114" spans="1:4" s="1" customFormat="1" ht="18.75">
      <c r="A114" s="6">
        <v>112</v>
      </c>
      <c r="B114" s="14" t="s">
        <v>105</v>
      </c>
      <c r="C114" s="12" t="str">
        <f>"宋平"</f>
        <v>宋平</v>
      </c>
      <c r="D114" s="12" t="s">
        <v>120</v>
      </c>
    </row>
    <row r="115" spans="1:4" s="1" customFormat="1" ht="18.75">
      <c r="A115" s="6">
        <v>113</v>
      </c>
      <c r="B115" s="14" t="s">
        <v>105</v>
      </c>
      <c r="C115" s="12" t="str">
        <f>"刘家胜"</f>
        <v>刘家胜</v>
      </c>
      <c r="D115" s="12" t="s">
        <v>121</v>
      </c>
    </row>
    <row r="116" spans="1:4" s="1" customFormat="1" ht="18.75">
      <c r="A116" s="6">
        <v>114</v>
      </c>
      <c r="B116" s="14" t="s">
        <v>105</v>
      </c>
      <c r="C116" s="12" t="str">
        <f>"吴宇"</f>
        <v>吴宇</v>
      </c>
      <c r="D116" s="12" t="s">
        <v>122</v>
      </c>
    </row>
    <row r="117" spans="1:4" s="1" customFormat="1" ht="18.75">
      <c r="A117" s="6">
        <v>115</v>
      </c>
      <c r="B117" s="14" t="s">
        <v>105</v>
      </c>
      <c r="C117" s="12" t="str">
        <f>"宋维俊"</f>
        <v>宋维俊</v>
      </c>
      <c r="D117" s="12" t="s">
        <v>123</v>
      </c>
    </row>
    <row r="118" spans="1:4" s="1" customFormat="1" ht="18.75">
      <c r="A118" s="6">
        <v>116</v>
      </c>
      <c r="B118" s="14" t="s">
        <v>105</v>
      </c>
      <c r="C118" s="12" t="str">
        <f>"李大海"</f>
        <v>李大海</v>
      </c>
      <c r="D118" s="12" t="s">
        <v>124</v>
      </c>
    </row>
    <row r="119" spans="1:4" s="1" customFormat="1" ht="18.75">
      <c r="A119" s="6">
        <v>117</v>
      </c>
      <c r="B119" s="14" t="s">
        <v>105</v>
      </c>
      <c r="C119" s="12" t="str">
        <f>"尤一剑"</f>
        <v>尤一剑</v>
      </c>
      <c r="D119" s="12" t="s">
        <v>125</v>
      </c>
    </row>
    <row r="120" spans="1:4" s="1" customFormat="1" ht="18.75">
      <c r="A120" s="6">
        <v>118</v>
      </c>
      <c r="B120" s="14" t="s">
        <v>105</v>
      </c>
      <c r="C120" s="12" t="str">
        <f>"陈玉琴"</f>
        <v>陈玉琴</v>
      </c>
      <c r="D120" s="12" t="s">
        <v>126</v>
      </c>
    </row>
    <row r="121" spans="1:4" s="1" customFormat="1" ht="18.75">
      <c r="A121" s="6">
        <v>119</v>
      </c>
      <c r="B121" s="14" t="s">
        <v>105</v>
      </c>
      <c r="C121" s="12" t="str">
        <f>"王静静"</f>
        <v>王静静</v>
      </c>
      <c r="D121" s="12" t="s">
        <v>127</v>
      </c>
    </row>
    <row r="122" spans="1:4" s="1" customFormat="1" ht="18.75">
      <c r="A122" s="6">
        <v>120</v>
      </c>
      <c r="B122" s="14" t="s">
        <v>105</v>
      </c>
      <c r="C122" s="12" t="str">
        <f>" 史亚玲"</f>
        <v> 史亚玲</v>
      </c>
      <c r="D122" s="12" t="s">
        <v>128</v>
      </c>
    </row>
    <row r="123" spans="1:4" s="1" customFormat="1" ht="18.75">
      <c r="A123" s="6">
        <v>121</v>
      </c>
      <c r="B123" s="14" t="s">
        <v>105</v>
      </c>
      <c r="C123" s="12" t="str">
        <f>"王艳红"</f>
        <v>王艳红</v>
      </c>
      <c r="D123" s="12" t="s">
        <v>129</v>
      </c>
    </row>
    <row r="124" spans="1:4" s="1" customFormat="1" ht="18.75">
      <c r="A124" s="6">
        <v>122</v>
      </c>
      <c r="B124" s="14" t="s">
        <v>105</v>
      </c>
      <c r="C124" s="12" t="str">
        <f>"刘文琦"</f>
        <v>刘文琦</v>
      </c>
      <c r="D124" s="12" t="s">
        <v>130</v>
      </c>
    </row>
    <row r="125" spans="1:4" s="1" customFormat="1" ht="18.75">
      <c r="A125" s="6">
        <v>123</v>
      </c>
      <c r="B125" s="14" t="s">
        <v>105</v>
      </c>
      <c r="C125" s="12" t="str">
        <f>"杨镇"</f>
        <v>杨镇</v>
      </c>
      <c r="D125" s="12" t="s">
        <v>131</v>
      </c>
    </row>
    <row r="126" spans="1:4" s="1" customFormat="1" ht="18.75">
      <c r="A126" s="6">
        <v>124</v>
      </c>
      <c r="B126" s="14" t="s">
        <v>105</v>
      </c>
      <c r="C126" s="12" t="str">
        <f>"姚顺"</f>
        <v>姚顺</v>
      </c>
      <c r="D126" s="12" t="s">
        <v>132</v>
      </c>
    </row>
    <row r="127" spans="1:4" s="1" customFormat="1" ht="18.75">
      <c r="A127" s="6">
        <v>125</v>
      </c>
      <c r="B127" s="14" t="s">
        <v>105</v>
      </c>
      <c r="C127" s="12" t="str">
        <f>"刘睿"</f>
        <v>刘睿</v>
      </c>
      <c r="D127" s="12" t="s">
        <v>133</v>
      </c>
    </row>
    <row r="128" spans="1:4" s="1" customFormat="1" ht="18.75">
      <c r="A128" s="6">
        <v>126</v>
      </c>
      <c r="B128" s="14" t="s">
        <v>105</v>
      </c>
      <c r="C128" s="12" t="str">
        <f>"尚君君"</f>
        <v>尚君君</v>
      </c>
      <c r="D128" s="12" t="s">
        <v>134</v>
      </c>
    </row>
    <row r="129" spans="1:4" s="1" customFormat="1" ht="18.75">
      <c r="A129" s="6">
        <v>127</v>
      </c>
      <c r="B129" s="14" t="s">
        <v>105</v>
      </c>
      <c r="C129" s="12" t="str">
        <f>"姜传旺"</f>
        <v>姜传旺</v>
      </c>
      <c r="D129" s="12" t="s">
        <v>135</v>
      </c>
    </row>
    <row r="130" spans="1:4" s="1" customFormat="1" ht="18.75">
      <c r="A130" s="6">
        <v>128</v>
      </c>
      <c r="B130" s="14" t="s">
        <v>105</v>
      </c>
      <c r="C130" s="12" t="str">
        <f>"吴琦"</f>
        <v>吴琦</v>
      </c>
      <c r="D130" s="12" t="s">
        <v>136</v>
      </c>
    </row>
    <row r="131" spans="1:4" s="1" customFormat="1" ht="18.75">
      <c r="A131" s="6">
        <v>129</v>
      </c>
      <c r="B131" s="14" t="s">
        <v>105</v>
      </c>
      <c r="C131" s="12" t="str">
        <f>"王文静"</f>
        <v>王文静</v>
      </c>
      <c r="D131" s="12" t="s">
        <v>137</v>
      </c>
    </row>
    <row r="132" spans="1:4" s="1" customFormat="1" ht="18.75">
      <c r="A132" s="6">
        <v>130</v>
      </c>
      <c r="B132" s="14" t="s">
        <v>105</v>
      </c>
      <c r="C132" s="12" t="str">
        <f>"李发忍 "</f>
        <v>李发忍 </v>
      </c>
      <c r="D132" s="12" t="s">
        <v>138</v>
      </c>
    </row>
    <row r="133" spans="1:4" s="1" customFormat="1" ht="18.75">
      <c r="A133" s="6">
        <v>131</v>
      </c>
      <c r="B133" s="14" t="s">
        <v>105</v>
      </c>
      <c r="C133" s="12" t="str">
        <f>"王楚诚"</f>
        <v>王楚诚</v>
      </c>
      <c r="D133" s="12" t="s">
        <v>139</v>
      </c>
    </row>
    <row r="134" spans="1:4" s="1" customFormat="1" ht="18.75">
      <c r="A134" s="6">
        <v>132</v>
      </c>
      <c r="B134" s="14" t="s">
        <v>105</v>
      </c>
      <c r="C134" s="12" t="str">
        <f>"王严龙"</f>
        <v>王严龙</v>
      </c>
      <c r="D134" s="12" t="s">
        <v>140</v>
      </c>
    </row>
    <row r="135" spans="1:4" s="1" customFormat="1" ht="18.75">
      <c r="A135" s="6">
        <v>133</v>
      </c>
      <c r="B135" s="14" t="s">
        <v>105</v>
      </c>
      <c r="C135" s="12" t="str">
        <f>"徐砚玺"</f>
        <v>徐砚玺</v>
      </c>
      <c r="D135" s="12" t="s">
        <v>141</v>
      </c>
    </row>
    <row r="136" spans="1:4" s="1" customFormat="1" ht="18.75">
      <c r="A136" s="6">
        <v>134</v>
      </c>
      <c r="B136" s="14" t="s">
        <v>105</v>
      </c>
      <c r="C136" s="12" t="str">
        <f>"高宇"</f>
        <v>高宇</v>
      </c>
      <c r="D136" s="12" t="s">
        <v>142</v>
      </c>
    </row>
    <row r="137" spans="1:4" s="1" customFormat="1" ht="18.75">
      <c r="A137" s="6">
        <v>135</v>
      </c>
      <c r="B137" s="14" t="s">
        <v>105</v>
      </c>
      <c r="C137" s="12" t="str">
        <f>"刘娜"</f>
        <v>刘娜</v>
      </c>
      <c r="D137" s="12" t="s">
        <v>143</v>
      </c>
    </row>
    <row r="138" spans="1:4" s="1" customFormat="1" ht="18.75">
      <c r="A138" s="6">
        <v>136</v>
      </c>
      <c r="B138" s="14" t="s">
        <v>105</v>
      </c>
      <c r="C138" s="12" t="str">
        <f>"汪亚"</f>
        <v>汪亚</v>
      </c>
      <c r="D138" s="12" t="s">
        <v>144</v>
      </c>
    </row>
    <row r="139" spans="1:4" s="1" customFormat="1" ht="18.75">
      <c r="A139" s="6">
        <v>137</v>
      </c>
      <c r="B139" s="14" t="s">
        <v>105</v>
      </c>
      <c r="C139" s="12" t="str">
        <f>"张硕"</f>
        <v>张硕</v>
      </c>
      <c r="D139" s="12" t="s">
        <v>145</v>
      </c>
    </row>
    <row r="140" spans="1:4" s="1" customFormat="1" ht="18.75">
      <c r="A140" s="6">
        <v>138</v>
      </c>
      <c r="B140" s="14" t="s">
        <v>105</v>
      </c>
      <c r="C140" s="12" t="str">
        <f>"张佳丽"</f>
        <v>张佳丽</v>
      </c>
      <c r="D140" s="12" t="s">
        <v>146</v>
      </c>
    </row>
    <row r="141" spans="1:4" s="1" customFormat="1" ht="18.75">
      <c r="A141" s="6">
        <v>139</v>
      </c>
      <c r="B141" s="14" t="s">
        <v>105</v>
      </c>
      <c r="C141" s="12" t="str">
        <f>"吴娜娜"</f>
        <v>吴娜娜</v>
      </c>
      <c r="D141" s="12" t="s">
        <v>147</v>
      </c>
    </row>
    <row r="142" spans="1:4" s="1" customFormat="1" ht="18.75">
      <c r="A142" s="6">
        <v>140</v>
      </c>
      <c r="B142" s="14" t="s">
        <v>105</v>
      </c>
      <c r="C142" s="12" t="str">
        <f>"邹青"</f>
        <v>邹青</v>
      </c>
      <c r="D142" s="12" t="s">
        <v>148</v>
      </c>
    </row>
    <row r="143" spans="1:4" s="1" customFormat="1" ht="18.75">
      <c r="A143" s="6">
        <v>141</v>
      </c>
      <c r="B143" s="14" t="s">
        <v>105</v>
      </c>
      <c r="C143" s="12" t="str">
        <f>"杨博"</f>
        <v>杨博</v>
      </c>
      <c r="D143" s="12" t="s">
        <v>149</v>
      </c>
    </row>
    <row r="144" spans="1:4" s="1" customFormat="1" ht="18.75">
      <c r="A144" s="6">
        <v>142</v>
      </c>
      <c r="B144" s="14" t="s">
        <v>105</v>
      </c>
      <c r="C144" s="12" t="str">
        <f>"谢葛葛"</f>
        <v>谢葛葛</v>
      </c>
      <c r="D144" s="12" t="s">
        <v>150</v>
      </c>
    </row>
    <row r="145" spans="1:4" s="1" customFormat="1" ht="18.75">
      <c r="A145" s="6">
        <v>143</v>
      </c>
      <c r="B145" s="14" t="s">
        <v>105</v>
      </c>
      <c r="C145" s="12" t="str">
        <f>"尤曼曼"</f>
        <v>尤曼曼</v>
      </c>
      <c r="D145" s="12" t="s">
        <v>151</v>
      </c>
    </row>
    <row r="146" spans="1:4" s="1" customFormat="1" ht="18.75">
      <c r="A146" s="6">
        <v>144</v>
      </c>
      <c r="B146" s="14" t="s">
        <v>105</v>
      </c>
      <c r="C146" s="12" t="str">
        <f>"马玄"</f>
        <v>马玄</v>
      </c>
      <c r="D146" s="12" t="s">
        <v>152</v>
      </c>
    </row>
    <row r="147" spans="1:4" s="1" customFormat="1" ht="18.75">
      <c r="A147" s="6">
        <v>145</v>
      </c>
      <c r="B147" s="14" t="s">
        <v>105</v>
      </c>
      <c r="C147" s="12" t="str">
        <f>"王晴"</f>
        <v>王晴</v>
      </c>
      <c r="D147" s="12" t="s">
        <v>153</v>
      </c>
    </row>
    <row r="148" spans="1:4" s="1" customFormat="1" ht="18.75">
      <c r="A148" s="6">
        <v>146</v>
      </c>
      <c r="B148" s="14" t="s">
        <v>105</v>
      </c>
      <c r="C148" s="12" t="str">
        <f>"邵莹"</f>
        <v>邵莹</v>
      </c>
      <c r="D148" s="12" t="s">
        <v>154</v>
      </c>
    </row>
    <row r="149" spans="1:4" s="1" customFormat="1" ht="18.75">
      <c r="A149" s="6">
        <v>147</v>
      </c>
      <c r="B149" s="14" t="s">
        <v>105</v>
      </c>
      <c r="C149" s="12" t="str">
        <f>"彭晓晨"</f>
        <v>彭晓晨</v>
      </c>
      <c r="D149" s="12" t="s">
        <v>155</v>
      </c>
    </row>
    <row r="150" spans="1:4" s="1" customFormat="1" ht="18.75">
      <c r="A150" s="6">
        <v>148</v>
      </c>
      <c r="B150" s="14" t="s">
        <v>105</v>
      </c>
      <c r="C150" s="12" t="str">
        <f>"杨靖茹"</f>
        <v>杨靖茹</v>
      </c>
      <c r="D150" s="12" t="s">
        <v>156</v>
      </c>
    </row>
    <row r="151" spans="1:4" s="1" customFormat="1" ht="18.75">
      <c r="A151" s="6">
        <v>149</v>
      </c>
      <c r="B151" s="14" t="s">
        <v>105</v>
      </c>
      <c r="C151" s="12" t="str">
        <f>"杨柳"</f>
        <v>杨柳</v>
      </c>
      <c r="D151" s="12" t="s">
        <v>157</v>
      </c>
    </row>
    <row r="152" spans="1:4" s="1" customFormat="1" ht="18.75">
      <c r="A152" s="6">
        <v>150</v>
      </c>
      <c r="B152" s="14" t="s">
        <v>105</v>
      </c>
      <c r="C152" s="12" t="str">
        <f>"吕恒喜"</f>
        <v>吕恒喜</v>
      </c>
      <c r="D152" s="12" t="s">
        <v>158</v>
      </c>
    </row>
    <row r="153" spans="1:4" s="1" customFormat="1" ht="18.75">
      <c r="A153" s="6">
        <v>151</v>
      </c>
      <c r="B153" s="14" t="s">
        <v>105</v>
      </c>
      <c r="C153" s="12" t="str">
        <f>"苏毛毛"</f>
        <v>苏毛毛</v>
      </c>
      <c r="D153" s="12" t="s">
        <v>159</v>
      </c>
    </row>
    <row r="154" spans="1:4" s="1" customFormat="1" ht="18.75">
      <c r="A154" s="6">
        <v>152</v>
      </c>
      <c r="B154" s="14" t="s">
        <v>105</v>
      </c>
      <c r="C154" s="12" t="str">
        <f>"江强强"</f>
        <v>江强强</v>
      </c>
      <c r="D154" s="12" t="s">
        <v>160</v>
      </c>
    </row>
    <row r="155" spans="1:4" s="1" customFormat="1" ht="18.75">
      <c r="A155" s="6">
        <v>153</v>
      </c>
      <c r="B155" s="14" t="s">
        <v>105</v>
      </c>
      <c r="C155" s="12" t="str">
        <f>"刘子豪"</f>
        <v>刘子豪</v>
      </c>
      <c r="D155" s="12" t="s">
        <v>161</v>
      </c>
    </row>
    <row r="156" spans="1:4" s="1" customFormat="1" ht="18.75">
      <c r="A156" s="6">
        <v>154</v>
      </c>
      <c r="B156" s="14" t="s">
        <v>105</v>
      </c>
      <c r="C156" s="12" t="str">
        <f>"张瑶瑶"</f>
        <v>张瑶瑶</v>
      </c>
      <c r="D156" s="12" t="s">
        <v>162</v>
      </c>
    </row>
    <row r="157" spans="1:4" s="1" customFormat="1" ht="18.75">
      <c r="A157" s="6">
        <v>155</v>
      </c>
      <c r="B157" s="14" t="s">
        <v>105</v>
      </c>
      <c r="C157" s="12" t="str">
        <f>"张啸"</f>
        <v>张啸</v>
      </c>
      <c r="D157" s="12" t="s">
        <v>163</v>
      </c>
    </row>
    <row r="158" spans="1:4" s="1" customFormat="1" ht="18.75">
      <c r="A158" s="6">
        <v>156</v>
      </c>
      <c r="B158" s="14" t="s">
        <v>105</v>
      </c>
      <c r="C158" s="12" t="str">
        <f>"魏娜娜"</f>
        <v>魏娜娜</v>
      </c>
      <c r="D158" s="12" t="s">
        <v>164</v>
      </c>
    </row>
    <row r="159" spans="1:4" s="1" customFormat="1" ht="18.75">
      <c r="A159" s="6">
        <v>157</v>
      </c>
      <c r="B159" s="14" t="s">
        <v>105</v>
      </c>
      <c r="C159" s="12" t="str">
        <f>"高韩"</f>
        <v>高韩</v>
      </c>
      <c r="D159" s="12" t="s">
        <v>165</v>
      </c>
    </row>
    <row r="160" spans="1:4" s="1" customFormat="1" ht="18.75">
      <c r="A160" s="6">
        <v>158</v>
      </c>
      <c r="B160" s="14" t="s">
        <v>105</v>
      </c>
      <c r="C160" s="12" t="str">
        <f>"张凡"</f>
        <v>张凡</v>
      </c>
      <c r="D160" s="12" t="s">
        <v>166</v>
      </c>
    </row>
    <row r="161" spans="1:4" s="1" customFormat="1" ht="18.75">
      <c r="A161" s="6">
        <v>159</v>
      </c>
      <c r="B161" s="14" t="s">
        <v>105</v>
      </c>
      <c r="C161" s="12" t="str">
        <f>"王顶宇"</f>
        <v>王顶宇</v>
      </c>
      <c r="D161" s="12" t="s">
        <v>167</v>
      </c>
    </row>
    <row r="162" spans="1:4" s="1" customFormat="1" ht="18.75">
      <c r="A162" s="6">
        <v>160</v>
      </c>
      <c r="B162" s="14" t="s">
        <v>105</v>
      </c>
      <c r="C162" s="12" t="str">
        <f>"赵玲玲"</f>
        <v>赵玲玲</v>
      </c>
      <c r="D162" s="12" t="s">
        <v>168</v>
      </c>
    </row>
    <row r="163" spans="1:4" s="1" customFormat="1" ht="18.75">
      <c r="A163" s="6">
        <v>161</v>
      </c>
      <c r="B163" s="14" t="s">
        <v>105</v>
      </c>
      <c r="C163" s="12" t="str">
        <f>"薛凤"</f>
        <v>薛凤</v>
      </c>
      <c r="D163" s="12" t="s">
        <v>169</v>
      </c>
    </row>
    <row r="164" spans="1:4" s="1" customFormat="1" ht="18.75">
      <c r="A164" s="6">
        <v>162</v>
      </c>
      <c r="B164" s="14" t="s">
        <v>105</v>
      </c>
      <c r="C164" s="12" t="str">
        <f>"李家山"</f>
        <v>李家山</v>
      </c>
      <c r="D164" s="12" t="s">
        <v>170</v>
      </c>
    </row>
    <row r="165" spans="1:4" s="1" customFormat="1" ht="18.75">
      <c r="A165" s="6">
        <v>163</v>
      </c>
      <c r="B165" s="14" t="s">
        <v>105</v>
      </c>
      <c r="C165" s="12" t="str">
        <f>"曹娇娇"</f>
        <v>曹娇娇</v>
      </c>
      <c r="D165" s="12" t="s">
        <v>171</v>
      </c>
    </row>
    <row r="166" spans="1:4" s="1" customFormat="1" ht="18.75">
      <c r="A166" s="6">
        <v>164</v>
      </c>
      <c r="B166" s="14" t="s">
        <v>105</v>
      </c>
      <c r="C166" s="12" t="str">
        <f>"唐佳佳"</f>
        <v>唐佳佳</v>
      </c>
      <c r="D166" s="12" t="s">
        <v>172</v>
      </c>
    </row>
    <row r="167" spans="1:4" s="1" customFormat="1" ht="18.75">
      <c r="A167" s="6">
        <v>165</v>
      </c>
      <c r="B167" s="15" t="s">
        <v>173</v>
      </c>
      <c r="C167" s="8" t="str">
        <f>"吕倩倩"</f>
        <v>吕倩倩</v>
      </c>
      <c r="D167" s="8" t="s">
        <v>174</v>
      </c>
    </row>
    <row r="168" spans="1:4" s="1" customFormat="1" ht="18.75">
      <c r="A168" s="6">
        <v>166</v>
      </c>
      <c r="B168" s="15" t="s">
        <v>173</v>
      </c>
      <c r="C168" s="8" t="str">
        <f>"关小雨"</f>
        <v>关小雨</v>
      </c>
      <c r="D168" s="8" t="s">
        <v>175</v>
      </c>
    </row>
    <row r="169" spans="1:4" s="1" customFormat="1" ht="18.75">
      <c r="A169" s="6">
        <v>167</v>
      </c>
      <c r="B169" s="15" t="s">
        <v>173</v>
      </c>
      <c r="C169" s="8" t="str">
        <f>"刘超"</f>
        <v>刘超</v>
      </c>
      <c r="D169" s="8" t="s">
        <v>176</v>
      </c>
    </row>
    <row r="170" spans="1:4" s="1" customFormat="1" ht="18.75">
      <c r="A170" s="6">
        <v>168</v>
      </c>
      <c r="B170" s="15" t="s">
        <v>173</v>
      </c>
      <c r="C170" s="8" t="str">
        <f>"沈士强"</f>
        <v>沈士强</v>
      </c>
      <c r="D170" s="8" t="s">
        <v>177</v>
      </c>
    </row>
    <row r="171" spans="1:4" s="1" customFormat="1" ht="18.75">
      <c r="A171" s="6">
        <v>169</v>
      </c>
      <c r="B171" s="15" t="s">
        <v>173</v>
      </c>
      <c r="C171" s="8" t="str">
        <f>"方文慧"</f>
        <v>方文慧</v>
      </c>
      <c r="D171" s="8" t="s">
        <v>178</v>
      </c>
    </row>
    <row r="172" spans="1:4" s="1" customFormat="1" ht="18.75">
      <c r="A172" s="6">
        <v>170</v>
      </c>
      <c r="B172" s="15" t="s">
        <v>173</v>
      </c>
      <c r="C172" s="8" t="str">
        <f>"骆龙涛"</f>
        <v>骆龙涛</v>
      </c>
      <c r="D172" s="8" t="s">
        <v>179</v>
      </c>
    </row>
    <row r="173" spans="1:4" s="1" customFormat="1" ht="18.75">
      <c r="A173" s="6">
        <v>171</v>
      </c>
      <c r="B173" s="15" t="s">
        <v>173</v>
      </c>
      <c r="C173" s="8" t="str">
        <f>"林春生"</f>
        <v>林春生</v>
      </c>
      <c r="D173" s="8" t="s">
        <v>180</v>
      </c>
    </row>
    <row r="174" spans="1:4" s="1" customFormat="1" ht="18.75">
      <c r="A174" s="6">
        <v>172</v>
      </c>
      <c r="B174" s="15" t="s">
        <v>173</v>
      </c>
      <c r="C174" s="8" t="str">
        <f>"王傲宇"</f>
        <v>王傲宇</v>
      </c>
      <c r="D174" s="8" t="s">
        <v>181</v>
      </c>
    </row>
    <row r="175" spans="1:4" s="1" customFormat="1" ht="18.75">
      <c r="A175" s="6">
        <v>173</v>
      </c>
      <c r="B175" s="15" t="s">
        <v>173</v>
      </c>
      <c r="C175" s="8" t="str">
        <f>"贾文祥"</f>
        <v>贾文祥</v>
      </c>
      <c r="D175" s="8" t="s">
        <v>182</v>
      </c>
    </row>
    <row r="176" spans="1:4" s="1" customFormat="1" ht="18.75">
      <c r="A176" s="6">
        <v>174</v>
      </c>
      <c r="B176" s="15" t="s">
        <v>173</v>
      </c>
      <c r="C176" s="8" t="str">
        <f>"秦昊"</f>
        <v>秦昊</v>
      </c>
      <c r="D176" s="8" t="s">
        <v>183</v>
      </c>
    </row>
    <row r="177" spans="1:4" s="1" customFormat="1" ht="18.75">
      <c r="A177" s="6">
        <v>175</v>
      </c>
      <c r="B177" s="15" t="s">
        <v>173</v>
      </c>
      <c r="C177" s="8" t="str">
        <f>"李红云"</f>
        <v>李红云</v>
      </c>
      <c r="D177" s="8" t="s">
        <v>184</v>
      </c>
    </row>
    <row r="178" spans="1:4" s="1" customFormat="1" ht="18.75">
      <c r="A178" s="6">
        <v>176</v>
      </c>
      <c r="B178" s="15" t="s">
        <v>173</v>
      </c>
      <c r="C178" s="8" t="str">
        <f>"张梦琪"</f>
        <v>张梦琪</v>
      </c>
      <c r="D178" s="8" t="s">
        <v>185</v>
      </c>
    </row>
    <row r="179" spans="1:4" s="1" customFormat="1" ht="18.75">
      <c r="A179" s="6">
        <v>177</v>
      </c>
      <c r="B179" s="15" t="s">
        <v>173</v>
      </c>
      <c r="C179" s="8" t="str">
        <f>"曾晴晴"</f>
        <v>曾晴晴</v>
      </c>
      <c r="D179" s="8" t="s">
        <v>186</v>
      </c>
    </row>
    <row r="180" spans="1:4" s="1" customFormat="1" ht="18.75">
      <c r="A180" s="6">
        <v>178</v>
      </c>
      <c r="B180" s="15" t="s">
        <v>173</v>
      </c>
      <c r="C180" s="8" t="str">
        <f>"代莽"</f>
        <v>代莽</v>
      </c>
      <c r="D180" s="8" t="s">
        <v>187</v>
      </c>
    </row>
    <row r="181" spans="1:4" s="1" customFormat="1" ht="18.75">
      <c r="A181" s="6">
        <v>179</v>
      </c>
      <c r="B181" s="15" t="s">
        <v>173</v>
      </c>
      <c r="C181" s="8" t="str">
        <f>"刘岩岩"</f>
        <v>刘岩岩</v>
      </c>
      <c r="D181" s="8" t="s">
        <v>188</v>
      </c>
    </row>
    <row r="182" spans="1:4" s="1" customFormat="1" ht="18.75">
      <c r="A182" s="6">
        <v>180</v>
      </c>
      <c r="B182" s="15" t="s">
        <v>173</v>
      </c>
      <c r="C182" s="8" t="str">
        <f>"李晨旭"</f>
        <v>李晨旭</v>
      </c>
      <c r="D182" s="8" t="s">
        <v>189</v>
      </c>
    </row>
    <row r="183" spans="1:4" s="1" customFormat="1" ht="18.75">
      <c r="A183" s="6">
        <v>181</v>
      </c>
      <c r="B183" s="15" t="s">
        <v>173</v>
      </c>
      <c r="C183" s="8" t="str">
        <f>"谷丽雯"</f>
        <v>谷丽雯</v>
      </c>
      <c r="D183" s="8" t="s">
        <v>190</v>
      </c>
    </row>
    <row r="184" spans="1:4" s="1" customFormat="1" ht="18.75">
      <c r="A184" s="6">
        <v>182</v>
      </c>
      <c r="B184" s="15" t="s">
        <v>173</v>
      </c>
      <c r="C184" s="8" t="str">
        <f>"乔良"</f>
        <v>乔良</v>
      </c>
      <c r="D184" s="8" t="s">
        <v>191</v>
      </c>
    </row>
    <row r="185" spans="1:4" s="1" customFormat="1" ht="18.75">
      <c r="A185" s="6">
        <v>183</v>
      </c>
      <c r="B185" s="15" t="s">
        <v>173</v>
      </c>
      <c r="C185" s="8" t="str">
        <f>"杨小龙"</f>
        <v>杨小龙</v>
      </c>
      <c r="D185" s="8" t="s">
        <v>192</v>
      </c>
    </row>
    <row r="186" spans="1:4" s="1" customFormat="1" ht="18.75">
      <c r="A186" s="6">
        <v>184</v>
      </c>
      <c r="B186" s="15" t="s">
        <v>173</v>
      </c>
      <c r="C186" s="8" t="str">
        <f>"李傲然"</f>
        <v>李傲然</v>
      </c>
      <c r="D186" s="8" t="s">
        <v>193</v>
      </c>
    </row>
    <row r="187" spans="1:4" s="1" customFormat="1" ht="18.75">
      <c r="A187" s="6">
        <v>185</v>
      </c>
      <c r="B187" s="15" t="s">
        <v>173</v>
      </c>
      <c r="C187" s="8" t="str">
        <f>"邢辉"</f>
        <v>邢辉</v>
      </c>
      <c r="D187" s="8" t="s">
        <v>194</v>
      </c>
    </row>
    <row r="188" spans="1:4" s="1" customFormat="1" ht="18.75">
      <c r="A188" s="6">
        <v>186</v>
      </c>
      <c r="B188" s="15" t="s">
        <v>173</v>
      </c>
      <c r="C188" s="8" t="str">
        <f>"赵东壮"</f>
        <v>赵东壮</v>
      </c>
      <c r="D188" s="8" t="s">
        <v>195</v>
      </c>
    </row>
    <row r="189" spans="1:4" s="1" customFormat="1" ht="18.75">
      <c r="A189" s="6">
        <v>187</v>
      </c>
      <c r="B189" s="15" t="s">
        <v>173</v>
      </c>
      <c r="C189" s="8" t="str">
        <f>"倪军"</f>
        <v>倪军</v>
      </c>
      <c r="D189" s="8" t="s">
        <v>196</v>
      </c>
    </row>
    <row r="190" spans="1:4" s="1" customFormat="1" ht="18.75">
      <c r="A190" s="6">
        <v>188</v>
      </c>
      <c r="B190" s="15" t="s">
        <v>173</v>
      </c>
      <c r="C190" s="8" t="str">
        <f>"朱浩南"</f>
        <v>朱浩南</v>
      </c>
      <c r="D190" s="8" t="s">
        <v>197</v>
      </c>
    </row>
    <row r="191" spans="1:4" s="1" customFormat="1" ht="18.75">
      <c r="A191" s="6">
        <v>189</v>
      </c>
      <c r="B191" s="15" t="s">
        <v>173</v>
      </c>
      <c r="C191" s="8" t="str">
        <f>"李茂"</f>
        <v>李茂</v>
      </c>
      <c r="D191" s="8" t="s">
        <v>198</v>
      </c>
    </row>
    <row r="192" spans="1:4" s="1" customFormat="1" ht="18.75">
      <c r="A192" s="6">
        <v>190</v>
      </c>
      <c r="B192" s="15" t="s">
        <v>173</v>
      </c>
      <c r="C192" s="8" t="str">
        <f>"李情"</f>
        <v>李情</v>
      </c>
      <c r="D192" s="8" t="s">
        <v>199</v>
      </c>
    </row>
    <row r="193" spans="1:4" s="1" customFormat="1" ht="18.75">
      <c r="A193" s="6">
        <v>191</v>
      </c>
      <c r="B193" s="15" t="s">
        <v>173</v>
      </c>
      <c r="C193" s="8" t="str">
        <f>"方伟力"</f>
        <v>方伟力</v>
      </c>
      <c r="D193" s="8" t="s">
        <v>200</v>
      </c>
    </row>
    <row r="194" spans="1:4" s="1" customFormat="1" ht="18.75">
      <c r="A194" s="6">
        <v>192</v>
      </c>
      <c r="B194" s="15" t="s">
        <v>173</v>
      </c>
      <c r="C194" s="8" t="str">
        <f>"王涛"</f>
        <v>王涛</v>
      </c>
      <c r="D194" s="8" t="s">
        <v>201</v>
      </c>
    </row>
    <row r="195" spans="1:4" s="1" customFormat="1" ht="18.75">
      <c r="A195" s="6">
        <v>193</v>
      </c>
      <c r="B195" s="15" t="s">
        <v>173</v>
      </c>
      <c r="C195" s="8" t="str">
        <f>"李梦婷"</f>
        <v>李梦婷</v>
      </c>
      <c r="D195" s="8" t="s">
        <v>202</v>
      </c>
    </row>
    <row r="196" spans="1:4" s="1" customFormat="1" ht="18.75">
      <c r="A196" s="6">
        <v>194</v>
      </c>
      <c r="B196" s="15" t="s">
        <v>173</v>
      </c>
      <c r="C196" s="8" t="str">
        <f>"郝丹丹"</f>
        <v>郝丹丹</v>
      </c>
      <c r="D196" s="8" t="s">
        <v>203</v>
      </c>
    </row>
    <row r="197" spans="1:4" s="1" customFormat="1" ht="18.75">
      <c r="A197" s="6">
        <v>195</v>
      </c>
      <c r="B197" s="15" t="s">
        <v>173</v>
      </c>
      <c r="C197" s="8" t="str">
        <f>"程庆宇"</f>
        <v>程庆宇</v>
      </c>
      <c r="D197" s="8" t="s">
        <v>204</v>
      </c>
    </row>
    <row r="198" spans="1:4" s="1" customFormat="1" ht="18.75">
      <c r="A198" s="6">
        <v>196</v>
      </c>
      <c r="B198" s="15" t="s">
        <v>173</v>
      </c>
      <c r="C198" s="8" t="str">
        <f>"高梦玲"</f>
        <v>高梦玲</v>
      </c>
      <c r="D198" s="8" t="s">
        <v>205</v>
      </c>
    </row>
    <row r="199" spans="1:4" s="1" customFormat="1" ht="18.75">
      <c r="A199" s="6">
        <v>197</v>
      </c>
      <c r="B199" s="15" t="s">
        <v>173</v>
      </c>
      <c r="C199" s="8" t="str">
        <f>"赵崇涛"</f>
        <v>赵崇涛</v>
      </c>
      <c r="D199" s="8" t="s">
        <v>206</v>
      </c>
    </row>
    <row r="200" spans="1:4" s="1" customFormat="1" ht="18.75">
      <c r="A200" s="6">
        <v>198</v>
      </c>
      <c r="B200" s="15" t="s">
        <v>173</v>
      </c>
      <c r="C200" s="8" t="str">
        <f>"庞丽"</f>
        <v>庞丽</v>
      </c>
      <c r="D200" s="8" t="s">
        <v>207</v>
      </c>
    </row>
    <row r="201" spans="1:4" s="1" customFormat="1" ht="18.75">
      <c r="A201" s="6">
        <v>199</v>
      </c>
      <c r="B201" s="15" t="s">
        <v>173</v>
      </c>
      <c r="C201" s="8" t="str">
        <f>"张伟强"</f>
        <v>张伟强</v>
      </c>
      <c r="D201" s="8" t="s">
        <v>208</v>
      </c>
    </row>
    <row r="202" spans="1:4" s="1" customFormat="1" ht="18.75">
      <c r="A202" s="6">
        <v>200</v>
      </c>
      <c r="B202" s="15" t="s">
        <v>173</v>
      </c>
      <c r="C202" s="8" t="str">
        <f>"孟圆圆"</f>
        <v>孟圆圆</v>
      </c>
      <c r="D202" s="8" t="s">
        <v>209</v>
      </c>
    </row>
    <row r="203" spans="1:4" s="1" customFormat="1" ht="18.75">
      <c r="A203" s="6">
        <v>201</v>
      </c>
      <c r="B203" s="15" t="s">
        <v>173</v>
      </c>
      <c r="C203" s="8" t="str">
        <f>"王培宁"</f>
        <v>王培宁</v>
      </c>
      <c r="D203" s="8" t="s">
        <v>210</v>
      </c>
    </row>
    <row r="204" spans="1:4" s="1" customFormat="1" ht="18.75">
      <c r="A204" s="6">
        <v>202</v>
      </c>
      <c r="B204" s="15" t="s">
        <v>173</v>
      </c>
      <c r="C204" s="8" t="str">
        <f>"郑丹丹"</f>
        <v>郑丹丹</v>
      </c>
      <c r="D204" s="8" t="s">
        <v>211</v>
      </c>
    </row>
    <row r="205" spans="1:4" s="1" customFormat="1" ht="18.75">
      <c r="A205" s="6">
        <v>203</v>
      </c>
      <c r="B205" s="16" t="s">
        <v>173</v>
      </c>
      <c r="C205" s="8" t="str">
        <f>"王金祥"</f>
        <v>王金祥</v>
      </c>
      <c r="D205" s="8" t="s">
        <v>212</v>
      </c>
    </row>
    <row r="206" spans="1:4" s="1" customFormat="1" ht="18.75">
      <c r="A206" s="6">
        <v>204</v>
      </c>
      <c r="B206" s="16" t="s">
        <v>173</v>
      </c>
      <c r="C206" s="8" t="str">
        <f>"杨晶晶"</f>
        <v>杨晶晶</v>
      </c>
      <c r="D206" s="8" t="s">
        <v>213</v>
      </c>
    </row>
    <row r="207" spans="1:4" s="1" customFormat="1" ht="18.75">
      <c r="A207" s="6">
        <v>205</v>
      </c>
      <c r="B207" s="16" t="s">
        <v>173</v>
      </c>
      <c r="C207" s="8" t="str">
        <f>"熊善猛"</f>
        <v>熊善猛</v>
      </c>
      <c r="D207" s="8" t="s">
        <v>214</v>
      </c>
    </row>
    <row r="208" spans="1:4" s="1" customFormat="1" ht="18.75">
      <c r="A208" s="6">
        <v>206</v>
      </c>
      <c r="B208" s="16" t="s">
        <v>173</v>
      </c>
      <c r="C208" s="8" t="str">
        <f>"邓西茹"</f>
        <v>邓西茹</v>
      </c>
      <c r="D208" s="8" t="s">
        <v>215</v>
      </c>
    </row>
    <row r="209" spans="1:4" s="1" customFormat="1" ht="18.75">
      <c r="A209" s="6">
        <v>207</v>
      </c>
      <c r="B209" s="16" t="s">
        <v>173</v>
      </c>
      <c r="C209" s="8" t="str">
        <f>"李宁"</f>
        <v>李宁</v>
      </c>
      <c r="D209" s="8" t="s">
        <v>216</v>
      </c>
    </row>
    <row r="210" spans="1:4" s="1" customFormat="1" ht="18.75">
      <c r="A210" s="6">
        <v>208</v>
      </c>
      <c r="B210" s="16" t="s">
        <v>173</v>
      </c>
      <c r="C210" s="8" t="str">
        <f>"崔雪凤"</f>
        <v>崔雪凤</v>
      </c>
      <c r="D210" s="8" t="s">
        <v>217</v>
      </c>
    </row>
    <row r="211" spans="1:4" s="1" customFormat="1" ht="18.75">
      <c r="A211" s="6">
        <v>209</v>
      </c>
      <c r="B211" s="16" t="s">
        <v>173</v>
      </c>
      <c r="C211" s="8" t="str">
        <f>"周小双"</f>
        <v>周小双</v>
      </c>
      <c r="D211" s="8" t="s">
        <v>218</v>
      </c>
    </row>
    <row r="212" spans="1:4" s="1" customFormat="1" ht="18.75">
      <c r="A212" s="6">
        <v>210</v>
      </c>
      <c r="B212" s="16" t="s">
        <v>173</v>
      </c>
      <c r="C212" s="8" t="str">
        <f>"曹燚"</f>
        <v>曹燚</v>
      </c>
      <c r="D212" s="8" t="s">
        <v>219</v>
      </c>
    </row>
    <row r="213" spans="1:4" s="1" customFormat="1" ht="18.75">
      <c r="A213" s="6">
        <v>211</v>
      </c>
      <c r="B213" s="16" t="s">
        <v>173</v>
      </c>
      <c r="C213" s="8" t="str">
        <f>"谢锐"</f>
        <v>谢锐</v>
      </c>
      <c r="D213" s="8" t="s">
        <v>220</v>
      </c>
    </row>
    <row r="214" spans="1:4" s="1" customFormat="1" ht="18.75">
      <c r="A214" s="6">
        <v>212</v>
      </c>
      <c r="B214" s="16" t="s">
        <v>173</v>
      </c>
      <c r="C214" s="8" t="str">
        <f>"周慧"</f>
        <v>周慧</v>
      </c>
      <c r="D214" s="31" t="s">
        <v>221</v>
      </c>
    </row>
    <row r="215" spans="1:4" s="1" customFormat="1" ht="18.75">
      <c r="A215" s="6">
        <v>213</v>
      </c>
      <c r="B215" s="16" t="s">
        <v>173</v>
      </c>
      <c r="C215" s="8" t="str">
        <f>"马云飞"</f>
        <v>马云飞</v>
      </c>
      <c r="D215" s="8" t="s">
        <v>222</v>
      </c>
    </row>
    <row r="216" spans="1:4" s="1" customFormat="1" ht="18.75">
      <c r="A216" s="6">
        <v>214</v>
      </c>
      <c r="B216" s="16" t="s">
        <v>173</v>
      </c>
      <c r="C216" s="8" t="str">
        <f>"韩海顺"</f>
        <v>韩海顺</v>
      </c>
      <c r="D216" s="8" t="s">
        <v>223</v>
      </c>
    </row>
    <row r="217" spans="1:4" s="1" customFormat="1" ht="18.75">
      <c r="A217" s="6">
        <v>215</v>
      </c>
      <c r="B217" s="16" t="s">
        <v>173</v>
      </c>
      <c r="C217" s="8" t="str">
        <f>"代春玉"</f>
        <v>代春玉</v>
      </c>
      <c r="D217" s="8" t="s">
        <v>224</v>
      </c>
    </row>
    <row r="218" spans="1:4" s="1" customFormat="1" ht="18.75">
      <c r="A218" s="6">
        <v>216</v>
      </c>
      <c r="B218" s="16" t="s">
        <v>173</v>
      </c>
      <c r="C218" s="8" t="str">
        <f>"韩金梅"</f>
        <v>韩金梅</v>
      </c>
      <c r="D218" s="8" t="s">
        <v>225</v>
      </c>
    </row>
    <row r="219" spans="1:4" s="1" customFormat="1" ht="18.75">
      <c r="A219" s="6">
        <v>217</v>
      </c>
      <c r="B219" s="16" t="s">
        <v>173</v>
      </c>
      <c r="C219" s="8" t="str">
        <f>"宋凤荣"</f>
        <v>宋凤荣</v>
      </c>
      <c r="D219" s="8" t="s">
        <v>226</v>
      </c>
    </row>
    <row r="220" spans="1:4" s="1" customFormat="1" ht="18.75">
      <c r="A220" s="6">
        <v>218</v>
      </c>
      <c r="B220" s="16" t="s">
        <v>173</v>
      </c>
      <c r="C220" s="8" t="str">
        <f>"梁景涛"</f>
        <v>梁景涛</v>
      </c>
      <c r="D220" s="8" t="s">
        <v>227</v>
      </c>
    </row>
    <row r="221" spans="1:4" s="1" customFormat="1" ht="18.75">
      <c r="A221" s="6">
        <v>219</v>
      </c>
      <c r="B221" s="16" t="s">
        <v>173</v>
      </c>
      <c r="C221" s="8" t="str">
        <f>"孙双双"</f>
        <v>孙双双</v>
      </c>
      <c r="D221" s="8" t="s">
        <v>228</v>
      </c>
    </row>
    <row r="222" spans="1:4" s="1" customFormat="1" ht="18.75">
      <c r="A222" s="6">
        <v>220</v>
      </c>
      <c r="B222" s="16" t="s">
        <v>173</v>
      </c>
      <c r="C222" s="8" t="str">
        <f>"谢文静"</f>
        <v>谢文静</v>
      </c>
      <c r="D222" s="8" t="s">
        <v>229</v>
      </c>
    </row>
    <row r="223" spans="1:4" s="1" customFormat="1" ht="18.75">
      <c r="A223" s="6">
        <v>221</v>
      </c>
      <c r="B223" s="16" t="s">
        <v>173</v>
      </c>
      <c r="C223" s="8" t="str">
        <f>"郑卉敏"</f>
        <v>郑卉敏</v>
      </c>
      <c r="D223" s="8" t="s">
        <v>230</v>
      </c>
    </row>
    <row r="224" spans="1:4" s="1" customFormat="1" ht="18.75">
      <c r="A224" s="6">
        <v>222</v>
      </c>
      <c r="B224" s="16" t="s">
        <v>173</v>
      </c>
      <c r="C224" s="8" t="str">
        <f>"李曼"</f>
        <v>李曼</v>
      </c>
      <c r="D224" s="8" t="s">
        <v>231</v>
      </c>
    </row>
    <row r="225" spans="1:4" s="1" customFormat="1" ht="18.75">
      <c r="A225" s="6">
        <v>223</v>
      </c>
      <c r="B225" s="16" t="s">
        <v>173</v>
      </c>
      <c r="C225" s="8" t="str">
        <f>"丁晶晶"</f>
        <v>丁晶晶</v>
      </c>
      <c r="D225" s="8" t="s">
        <v>232</v>
      </c>
    </row>
    <row r="226" spans="1:4" s="1" customFormat="1" ht="18.75">
      <c r="A226" s="6">
        <v>224</v>
      </c>
      <c r="B226" s="16" t="s">
        <v>173</v>
      </c>
      <c r="C226" s="8" t="str">
        <f>"余宏伟"</f>
        <v>余宏伟</v>
      </c>
      <c r="D226" s="8" t="s">
        <v>233</v>
      </c>
    </row>
    <row r="227" spans="1:4" s="1" customFormat="1" ht="18.75">
      <c r="A227" s="6">
        <v>225</v>
      </c>
      <c r="B227" s="16" t="s">
        <v>173</v>
      </c>
      <c r="C227" s="8" t="str">
        <f>"蔡翔宇"</f>
        <v>蔡翔宇</v>
      </c>
      <c r="D227" s="8" t="s">
        <v>234</v>
      </c>
    </row>
    <row r="228" spans="1:4" s="1" customFormat="1" ht="18.75">
      <c r="A228" s="6">
        <v>226</v>
      </c>
      <c r="B228" s="16" t="s">
        <v>173</v>
      </c>
      <c r="C228" s="8" t="str">
        <f>"李曼玉"</f>
        <v>李曼玉</v>
      </c>
      <c r="D228" s="8" t="s">
        <v>235</v>
      </c>
    </row>
    <row r="229" spans="1:4" s="1" customFormat="1" ht="18.75">
      <c r="A229" s="6">
        <v>227</v>
      </c>
      <c r="B229" s="16" t="s">
        <v>173</v>
      </c>
      <c r="C229" s="8" t="str">
        <f>"孟晨"</f>
        <v>孟晨</v>
      </c>
      <c r="D229" s="8" t="s">
        <v>236</v>
      </c>
    </row>
    <row r="230" spans="1:4" s="1" customFormat="1" ht="18.75">
      <c r="A230" s="6">
        <v>228</v>
      </c>
      <c r="B230" s="16" t="s">
        <v>173</v>
      </c>
      <c r="C230" s="8" t="s">
        <v>237</v>
      </c>
      <c r="D230" s="8" t="s">
        <v>238</v>
      </c>
    </row>
    <row r="231" spans="1:4" s="1" customFormat="1" ht="18.75">
      <c r="A231" s="6">
        <v>229</v>
      </c>
      <c r="B231" s="16" t="s">
        <v>173</v>
      </c>
      <c r="C231" s="8" t="s">
        <v>239</v>
      </c>
      <c r="D231" s="8" t="s">
        <v>240</v>
      </c>
    </row>
    <row r="232" spans="1:4" s="1" customFormat="1" ht="18.75">
      <c r="A232" s="6">
        <v>230</v>
      </c>
      <c r="B232" s="16" t="s">
        <v>173</v>
      </c>
      <c r="C232" s="8" t="s">
        <v>241</v>
      </c>
      <c r="D232" s="8" t="s">
        <v>242</v>
      </c>
    </row>
    <row r="233" spans="1:4" s="1" customFormat="1" ht="18.75">
      <c r="A233" s="6">
        <v>231</v>
      </c>
      <c r="B233" s="16" t="s">
        <v>173</v>
      </c>
      <c r="C233" s="8" t="s">
        <v>243</v>
      </c>
      <c r="D233" s="8" t="s">
        <v>244</v>
      </c>
    </row>
    <row r="234" spans="1:4" s="1" customFormat="1" ht="18.75">
      <c r="A234" s="6">
        <v>232</v>
      </c>
      <c r="B234" s="16" t="s">
        <v>173</v>
      </c>
      <c r="C234" s="8" t="s">
        <v>245</v>
      </c>
      <c r="D234" s="8" t="s">
        <v>246</v>
      </c>
    </row>
    <row r="235" spans="1:4" s="1" customFormat="1" ht="18.75">
      <c r="A235" s="6">
        <v>233</v>
      </c>
      <c r="B235" s="16" t="s">
        <v>173</v>
      </c>
      <c r="C235" s="8" t="s">
        <v>247</v>
      </c>
      <c r="D235" s="8" t="s">
        <v>248</v>
      </c>
    </row>
    <row r="236" spans="1:4" s="1" customFormat="1" ht="18.75">
      <c r="A236" s="6">
        <v>234</v>
      </c>
      <c r="B236" s="16" t="s">
        <v>173</v>
      </c>
      <c r="C236" s="8" t="s">
        <v>249</v>
      </c>
      <c r="D236" s="8" t="s">
        <v>250</v>
      </c>
    </row>
    <row r="237" spans="1:4" s="1" customFormat="1" ht="18.75">
      <c r="A237" s="6">
        <v>235</v>
      </c>
      <c r="B237" s="14" t="s">
        <v>251</v>
      </c>
      <c r="C237" s="17" t="s">
        <v>252</v>
      </c>
      <c r="D237" s="17" t="s">
        <v>253</v>
      </c>
    </row>
    <row r="238" spans="1:4" s="1" customFormat="1" ht="18.75">
      <c r="A238" s="6">
        <v>236</v>
      </c>
      <c r="B238" s="14" t="s">
        <v>251</v>
      </c>
      <c r="C238" s="17" t="s">
        <v>254</v>
      </c>
      <c r="D238" s="17" t="s">
        <v>255</v>
      </c>
    </row>
    <row r="239" spans="1:4" s="1" customFormat="1" ht="18.75">
      <c r="A239" s="6">
        <v>237</v>
      </c>
      <c r="B239" s="14" t="s">
        <v>251</v>
      </c>
      <c r="C239" s="17" t="s">
        <v>256</v>
      </c>
      <c r="D239" s="17" t="s">
        <v>257</v>
      </c>
    </row>
    <row r="240" spans="1:4" s="1" customFormat="1" ht="18.75">
      <c r="A240" s="6">
        <v>238</v>
      </c>
      <c r="B240" s="14" t="s">
        <v>251</v>
      </c>
      <c r="C240" s="17" t="s">
        <v>258</v>
      </c>
      <c r="D240" s="17" t="s">
        <v>259</v>
      </c>
    </row>
    <row r="241" spans="1:4" s="1" customFormat="1" ht="18.75">
      <c r="A241" s="6">
        <v>239</v>
      </c>
      <c r="B241" s="14" t="s">
        <v>251</v>
      </c>
      <c r="C241" s="17" t="s">
        <v>260</v>
      </c>
      <c r="D241" s="17" t="s">
        <v>261</v>
      </c>
    </row>
    <row r="242" spans="1:4" s="1" customFormat="1" ht="18.75">
      <c r="A242" s="6">
        <v>240</v>
      </c>
      <c r="B242" s="14" t="s">
        <v>251</v>
      </c>
      <c r="C242" s="17" t="s">
        <v>262</v>
      </c>
      <c r="D242" s="17" t="s">
        <v>263</v>
      </c>
    </row>
    <row r="243" spans="1:4" s="1" customFormat="1" ht="18.75">
      <c r="A243" s="6">
        <v>241</v>
      </c>
      <c r="B243" s="14" t="s">
        <v>251</v>
      </c>
      <c r="C243" s="17" t="s">
        <v>264</v>
      </c>
      <c r="D243" s="17" t="s">
        <v>265</v>
      </c>
    </row>
    <row r="244" spans="1:4" s="1" customFormat="1" ht="18.75">
      <c r="A244" s="6">
        <v>242</v>
      </c>
      <c r="B244" s="14" t="s">
        <v>251</v>
      </c>
      <c r="C244" s="17" t="s">
        <v>266</v>
      </c>
      <c r="D244" s="17" t="s">
        <v>267</v>
      </c>
    </row>
    <row r="245" spans="1:4" s="1" customFormat="1" ht="18.75">
      <c r="A245" s="6">
        <v>243</v>
      </c>
      <c r="B245" s="14" t="s">
        <v>251</v>
      </c>
      <c r="C245" s="17" t="s">
        <v>268</v>
      </c>
      <c r="D245" s="17" t="s">
        <v>269</v>
      </c>
    </row>
    <row r="246" spans="1:4" s="1" customFormat="1" ht="18.75">
      <c r="A246" s="6">
        <v>244</v>
      </c>
      <c r="B246" s="14" t="s">
        <v>251</v>
      </c>
      <c r="C246" s="17" t="s">
        <v>270</v>
      </c>
      <c r="D246" s="17" t="s">
        <v>271</v>
      </c>
    </row>
    <row r="247" spans="1:4" s="1" customFormat="1" ht="18.75">
      <c r="A247" s="6">
        <v>245</v>
      </c>
      <c r="B247" s="14" t="s">
        <v>251</v>
      </c>
      <c r="C247" s="17" t="s">
        <v>272</v>
      </c>
      <c r="D247" s="17" t="s">
        <v>273</v>
      </c>
    </row>
    <row r="248" spans="1:4" s="1" customFormat="1" ht="18.75">
      <c r="A248" s="6">
        <v>246</v>
      </c>
      <c r="B248" s="14" t="s">
        <v>251</v>
      </c>
      <c r="C248" s="17" t="s">
        <v>274</v>
      </c>
      <c r="D248" s="17" t="s">
        <v>275</v>
      </c>
    </row>
    <row r="249" spans="1:4" s="1" customFormat="1" ht="18.75">
      <c r="A249" s="6">
        <v>247</v>
      </c>
      <c r="B249" s="14" t="s">
        <v>251</v>
      </c>
      <c r="C249" s="17" t="s">
        <v>276</v>
      </c>
      <c r="D249" s="17" t="s">
        <v>277</v>
      </c>
    </row>
    <row r="250" spans="1:4" s="1" customFormat="1" ht="18.75">
      <c r="A250" s="6">
        <v>248</v>
      </c>
      <c r="B250" s="14" t="s">
        <v>251</v>
      </c>
      <c r="C250" s="17" t="s">
        <v>278</v>
      </c>
      <c r="D250" s="17" t="s">
        <v>279</v>
      </c>
    </row>
    <row r="251" spans="1:4" s="1" customFormat="1" ht="18.75">
      <c r="A251" s="6">
        <v>249</v>
      </c>
      <c r="B251" s="14" t="s">
        <v>251</v>
      </c>
      <c r="C251" s="17" t="s">
        <v>260</v>
      </c>
      <c r="D251" s="17" t="s">
        <v>280</v>
      </c>
    </row>
    <row r="252" spans="1:4" s="1" customFormat="1" ht="18.75">
      <c r="A252" s="6">
        <v>250</v>
      </c>
      <c r="B252" s="14" t="s">
        <v>251</v>
      </c>
      <c r="C252" s="17" t="s">
        <v>281</v>
      </c>
      <c r="D252" s="17" t="s">
        <v>282</v>
      </c>
    </row>
    <row r="253" spans="1:4" s="1" customFormat="1" ht="18.75">
      <c r="A253" s="6">
        <v>251</v>
      </c>
      <c r="B253" s="14" t="s">
        <v>251</v>
      </c>
      <c r="C253" s="17" t="s">
        <v>283</v>
      </c>
      <c r="D253" s="17" t="s">
        <v>284</v>
      </c>
    </row>
    <row r="254" spans="1:4" s="1" customFormat="1" ht="18.75">
      <c r="A254" s="6">
        <v>252</v>
      </c>
      <c r="B254" s="14" t="s">
        <v>251</v>
      </c>
      <c r="C254" s="17" t="s">
        <v>285</v>
      </c>
      <c r="D254" s="17" t="s">
        <v>286</v>
      </c>
    </row>
    <row r="255" spans="1:4" s="1" customFormat="1" ht="18.75">
      <c r="A255" s="6">
        <v>253</v>
      </c>
      <c r="B255" s="14" t="s">
        <v>251</v>
      </c>
      <c r="C255" s="17" t="s">
        <v>287</v>
      </c>
      <c r="D255" s="17" t="s">
        <v>288</v>
      </c>
    </row>
    <row r="256" spans="1:4" s="1" customFormat="1" ht="18.75">
      <c r="A256" s="6">
        <v>254</v>
      </c>
      <c r="B256" s="14" t="s">
        <v>251</v>
      </c>
      <c r="C256" s="17" t="s">
        <v>289</v>
      </c>
      <c r="D256" s="17" t="s">
        <v>290</v>
      </c>
    </row>
    <row r="257" spans="1:4" s="1" customFormat="1" ht="18.75">
      <c r="A257" s="6">
        <v>255</v>
      </c>
      <c r="B257" s="14" t="s">
        <v>251</v>
      </c>
      <c r="C257" s="17" t="s">
        <v>291</v>
      </c>
      <c r="D257" s="17" t="s">
        <v>292</v>
      </c>
    </row>
    <row r="258" spans="1:4" s="1" customFormat="1" ht="18.75">
      <c r="A258" s="6">
        <v>256</v>
      </c>
      <c r="B258" s="14" t="s">
        <v>251</v>
      </c>
      <c r="C258" s="17" t="s">
        <v>293</v>
      </c>
      <c r="D258" s="17" t="s">
        <v>294</v>
      </c>
    </row>
    <row r="259" spans="1:4" s="1" customFormat="1" ht="18.75">
      <c r="A259" s="6">
        <v>257</v>
      </c>
      <c r="B259" s="14" t="s">
        <v>251</v>
      </c>
      <c r="C259" s="17" t="s">
        <v>295</v>
      </c>
      <c r="D259" s="17" t="s">
        <v>296</v>
      </c>
    </row>
    <row r="260" spans="1:4" s="1" customFormat="1" ht="18.75">
      <c r="A260" s="6">
        <v>258</v>
      </c>
      <c r="B260" s="14" t="s">
        <v>251</v>
      </c>
      <c r="C260" s="17" t="s">
        <v>297</v>
      </c>
      <c r="D260" s="17" t="s">
        <v>298</v>
      </c>
    </row>
    <row r="261" spans="1:4" s="1" customFormat="1" ht="18.75">
      <c r="A261" s="6">
        <v>259</v>
      </c>
      <c r="B261" s="14" t="s">
        <v>251</v>
      </c>
      <c r="C261" s="17" t="s">
        <v>299</v>
      </c>
      <c r="D261" s="17" t="s">
        <v>300</v>
      </c>
    </row>
    <row r="262" spans="1:4" s="1" customFormat="1" ht="18.75">
      <c r="A262" s="6">
        <v>260</v>
      </c>
      <c r="B262" s="14" t="s">
        <v>251</v>
      </c>
      <c r="C262" s="17" t="s">
        <v>301</v>
      </c>
      <c r="D262" s="17" t="s">
        <v>302</v>
      </c>
    </row>
    <row r="263" spans="1:4" s="1" customFormat="1" ht="18.75">
      <c r="A263" s="6">
        <v>261</v>
      </c>
      <c r="B263" s="14" t="s">
        <v>251</v>
      </c>
      <c r="C263" s="17" t="s">
        <v>303</v>
      </c>
      <c r="D263" s="17" t="s">
        <v>304</v>
      </c>
    </row>
    <row r="264" spans="1:4" s="1" customFormat="1" ht="18.75">
      <c r="A264" s="6">
        <v>262</v>
      </c>
      <c r="B264" s="14" t="s">
        <v>251</v>
      </c>
      <c r="C264" s="17" t="s">
        <v>305</v>
      </c>
      <c r="D264" s="17" t="s">
        <v>306</v>
      </c>
    </row>
    <row r="265" spans="1:4" s="1" customFormat="1" ht="18.75">
      <c r="A265" s="6">
        <v>263</v>
      </c>
      <c r="B265" s="14" t="s">
        <v>251</v>
      </c>
      <c r="C265" s="17" t="s">
        <v>307</v>
      </c>
      <c r="D265" s="17" t="s">
        <v>308</v>
      </c>
    </row>
    <row r="266" spans="1:4" s="1" customFormat="1" ht="18.75">
      <c r="A266" s="6">
        <v>264</v>
      </c>
      <c r="B266" s="14" t="s">
        <v>251</v>
      </c>
      <c r="C266" s="17" t="s">
        <v>309</v>
      </c>
      <c r="D266" s="17" t="s">
        <v>310</v>
      </c>
    </row>
    <row r="267" spans="1:4" s="1" customFormat="1" ht="18.75">
      <c r="A267" s="6">
        <v>265</v>
      </c>
      <c r="B267" s="14" t="s">
        <v>251</v>
      </c>
      <c r="C267" s="17" t="s">
        <v>311</v>
      </c>
      <c r="D267" s="17" t="s">
        <v>312</v>
      </c>
    </row>
    <row r="268" spans="1:4" s="1" customFormat="1" ht="18.75">
      <c r="A268" s="6">
        <v>266</v>
      </c>
      <c r="B268" s="14" t="s">
        <v>251</v>
      </c>
      <c r="C268" s="17" t="s">
        <v>313</v>
      </c>
      <c r="D268" s="17" t="s">
        <v>314</v>
      </c>
    </row>
    <row r="269" spans="1:4" s="1" customFormat="1" ht="18.75">
      <c r="A269" s="6">
        <v>267</v>
      </c>
      <c r="B269" s="14" t="s">
        <v>251</v>
      </c>
      <c r="C269" s="17" t="s">
        <v>315</v>
      </c>
      <c r="D269" s="17" t="s">
        <v>316</v>
      </c>
    </row>
    <row r="270" spans="1:4" s="1" customFormat="1" ht="18.75">
      <c r="A270" s="6">
        <v>268</v>
      </c>
      <c r="B270" s="14" t="s">
        <v>251</v>
      </c>
      <c r="C270" s="17" t="s">
        <v>317</v>
      </c>
      <c r="D270" s="17" t="s">
        <v>318</v>
      </c>
    </row>
    <row r="271" spans="1:4" s="1" customFormat="1" ht="18.75">
      <c r="A271" s="6">
        <v>269</v>
      </c>
      <c r="B271" s="14" t="s">
        <v>251</v>
      </c>
      <c r="C271" s="17" t="s">
        <v>319</v>
      </c>
      <c r="D271" s="17" t="s">
        <v>320</v>
      </c>
    </row>
    <row r="272" spans="1:4" s="1" customFormat="1" ht="18.75">
      <c r="A272" s="6">
        <v>270</v>
      </c>
      <c r="B272" s="14" t="s">
        <v>251</v>
      </c>
      <c r="C272" s="17" t="s">
        <v>321</v>
      </c>
      <c r="D272" s="17" t="s">
        <v>322</v>
      </c>
    </row>
    <row r="273" spans="1:4" s="1" customFormat="1" ht="18.75">
      <c r="A273" s="6">
        <v>271</v>
      </c>
      <c r="B273" s="14" t="s">
        <v>251</v>
      </c>
      <c r="C273" s="17" t="s">
        <v>323</v>
      </c>
      <c r="D273" s="17" t="s">
        <v>324</v>
      </c>
    </row>
    <row r="274" spans="1:4" s="1" customFormat="1" ht="18.75">
      <c r="A274" s="6">
        <v>272</v>
      </c>
      <c r="B274" s="14" t="s">
        <v>251</v>
      </c>
      <c r="C274" s="17" t="s">
        <v>325</v>
      </c>
      <c r="D274" s="17" t="s">
        <v>326</v>
      </c>
    </row>
    <row r="275" spans="1:4" s="1" customFormat="1" ht="18.75">
      <c r="A275" s="6">
        <v>273</v>
      </c>
      <c r="B275" s="14" t="s">
        <v>251</v>
      </c>
      <c r="C275" s="17" t="s">
        <v>327</v>
      </c>
      <c r="D275" s="17" t="s">
        <v>328</v>
      </c>
    </row>
    <row r="276" spans="1:4" s="1" customFormat="1" ht="18.75">
      <c r="A276" s="6">
        <v>274</v>
      </c>
      <c r="B276" s="14" t="s">
        <v>251</v>
      </c>
      <c r="C276" s="17" t="s">
        <v>329</v>
      </c>
      <c r="D276" s="17" t="s">
        <v>330</v>
      </c>
    </row>
    <row r="277" spans="1:4" s="1" customFormat="1" ht="18.75">
      <c r="A277" s="6">
        <v>275</v>
      </c>
      <c r="B277" s="14" t="s">
        <v>251</v>
      </c>
      <c r="C277" s="17" t="s">
        <v>331</v>
      </c>
      <c r="D277" s="17" t="s">
        <v>332</v>
      </c>
    </row>
    <row r="278" spans="1:4" s="1" customFormat="1" ht="18.75">
      <c r="A278" s="6">
        <v>276</v>
      </c>
      <c r="B278" s="14" t="s">
        <v>251</v>
      </c>
      <c r="C278" s="17" t="s">
        <v>333</v>
      </c>
      <c r="D278" s="17" t="s">
        <v>334</v>
      </c>
    </row>
    <row r="279" spans="1:4" s="1" customFormat="1" ht="18.75">
      <c r="A279" s="6">
        <v>277</v>
      </c>
      <c r="B279" s="14" t="s">
        <v>251</v>
      </c>
      <c r="C279" s="17" t="s">
        <v>335</v>
      </c>
      <c r="D279" s="17" t="s">
        <v>336</v>
      </c>
    </row>
    <row r="280" spans="1:4" s="1" customFormat="1" ht="18.75">
      <c r="A280" s="6">
        <v>278</v>
      </c>
      <c r="B280" s="14" t="s">
        <v>251</v>
      </c>
      <c r="C280" s="17" t="s">
        <v>337</v>
      </c>
      <c r="D280" s="17" t="s">
        <v>338</v>
      </c>
    </row>
    <row r="281" spans="1:4" s="1" customFormat="1" ht="18.75">
      <c r="A281" s="6">
        <v>279</v>
      </c>
      <c r="B281" s="14" t="s">
        <v>251</v>
      </c>
      <c r="C281" s="17" t="s">
        <v>339</v>
      </c>
      <c r="D281" s="17" t="s">
        <v>340</v>
      </c>
    </row>
    <row r="282" spans="1:4" s="1" customFormat="1" ht="18.75">
      <c r="A282" s="6">
        <v>280</v>
      </c>
      <c r="B282" s="14" t="s">
        <v>251</v>
      </c>
      <c r="C282" s="17" t="s">
        <v>341</v>
      </c>
      <c r="D282" s="17" t="s">
        <v>342</v>
      </c>
    </row>
    <row r="283" spans="1:4" s="1" customFormat="1" ht="18.75">
      <c r="A283" s="6">
        <v>281</v>
      </c>
      <c r="B283" s="14" t="s">
        <v>251</v>
      </c>
      <c r="C283" s="17" t="s">
        <v>343</v>
      </c>
      <c r="D283" s="17" t="s">
        <v>344</v>
      </c>
    </row>
    <row r="284" spans="1:4" s="1" customFormat="1" ht="18.75">
      <c r="A284" s="6">
        <v>282</v>
      </c>
      <c r="B284" s="14" t="s">
        <v>251</v>
      </c>
      <c r="C284" s="17" t="s">
        <v>345</v>
      </c>
      <c r="D284" s="17" t="s">
        <v>346</v>
      </c>
    </row>
    <row r="285" spans="1:4" s="1" customFormat="1" ht="18.75">
      <c r="A285" s="6">
        <v>283</v>
      </c>
      <c r="B285" s="14" t="s">
        <v>251</v>
      </c>
      <c r="C285" s="17" t="s">
        <v>347</v>
      </c>
      <c r="D285" s="17" t="s">
        <v>348</v>
      </c>
    </row>
    <row r="286" spans="1:4" s="1" customFormat="1" ht="18.75">
      <c r="A286" s="6">
        <v>284</v>
      </c>
      <c r="B286" s="14" t="s">
        <v>251</v>
      </c>
      <c r="C286" s="17" t="s">
        <v>349</v>
      </c>
      <c r="D286" s="17" t="s">
        <v>350</v>
      </c>
    </row>
    <row r="287" spans="1:4" s="1" customFormat="1" ht="18.75">
      <c r="A287" s="6">
        <v>285</v>
      </c>
      <c r="B287" s="14" t="s">
        <v>251</v>
      </c>
      <c r="C287" s="17" t="s">
        <v>351</v>
      </c>
      <c r="D287" s="17" t="s">
        <v>352</v>
      </c>
    </row>
    <row r="288" spans="1:4" s="1" customFormat="1" ht="18.75">
      <c r="A288" s="6">
        <v>286</v>
      </c>
      <c r="B288" s="14" t="s">
        <v>251</v>
      </c>
      <c r="C288" s="17" t="s">
        <v>353</v>
      </c>
      <c r="D288" s="17" t="s">
        <v>354</v>
      </c>
    </row>
    <row r="289" spans="1:4" s="1" customFormat="1" ht="18.75">
      <c r="A289" s="6">
        <v>287</v>
      </c>
      <c r="B289" s="14" t="s">
        <v>251</v>
      </c>
      <c r="C289" s="17" t="s">
        <v>355</v>
      </c>
      <c r="D289" s="17" t="s">
        <v>356</v>
      </c>
    </row>
    <row r="290" spans="1:4" s="1" customFormat="1" ht="18.75">
      <c r="A290" s="6">
        <v>288</v>
      </c>
      <c r="B290" s="14" t="s">
        <v>251</v>
      </c>
      <c r="C290" s="17" t="s">
        <v>357</v>
      </c>
      <c r="D290" s="17" t="s">
        <v>358</v>
      </c>
    </row>
    <row r="291" spans="1:4" s="1" customFormat="1" ht="18.75">
      <c r="A291" s="6">
        <v>289</v>
      </c>
      <c r="B291" s="14" t="s">
        <v>251</v>
      </c>
      <c r="C291" s="17" t="s">
        <v>359</v>
      </c>
      <c r="D291" s="17" t="s">
        <v>360</v>
      </c>
    </row>
    <row r="292" spans="1:4" s="1" customFormat="1" ht="18.75">
      <c r="A292" s="6">
        <v>290</v>
      </c>
      <c r="B292" s="14" t="s">
        <v>251</v>
      </c>
      <c r="C292" s="17" t="s">
        <v>361</v>
      </c>
      <c r="D292" s="17" t="s">
        <v>362</v>
      </c>
    </row>
    <row r="293" spans="1:4" s="1" customFormat="1" ht="18.75">
      <c r="A293" s="6">
        <v>291</v>
      </c>
      <c r="B293" s="18" t="s">
        <v>251</v>
      </c>
      <c r="C293" s="17" t="s">
        <v>363</v>
      </c>
      <c r="D293" s="17" t="s">
        <v>364</v>
      </c>
    </row>
    <row r="294" spans="1:4" s="1" customFormat="1" ht="18.75">
      <c r="A294" s="6">
        <v>292</v>
      </c>
      <c r="B294" s="18" t="s">
        <v>251</v>
      </c>
      <c r="C294" s="19" t="s">
        <v>365</v>
      </c>
      <c r="D294" s="19" t="s">
        <v>366</v>
      </c>
    </row>
    <row r="295" spans="1:4" s="1" customFormat="1" ht="18.75">
      <c r="A295" s="6">
        <v>293</v>
      </c>
      <c r="B295" s="14" t="s">
        <v>251</v>
      </c>
      <c r="C295" s="20" t="s">
        <v>367</v>
      </c>
      <c r="D295" s="20" t="s">
        <v>368</v>
      </c>
    </row>
    <row r="296" spans="1:4" s="1" customFormat="1" ht="18.75">
      <c r="A296" s="6">
        <v>294</v>
      </c>
      <c r="B296" s="14" t="s">
        <v>251</v>
      </c>
      <c r="C296" s="20" t="s">
        <v>369</v>
      </c>
      <c r="D296" s="20" t="s">
        <v>370</v>
      </c>
    </row>
    <row r="297" spans="1:4" s="1" customFormat="1" ht="18.75">
      <c r="A297" s="6">
        <v>295</v>
      </c>
      <c r="B297" s="14" t="s">
        <v>251</v>
      </c>
      <c r="C297" s="20" t="s">
        <v>371</v>
      </c>
      <c r="D297" s="20" t="s">
        <v>372</v>
      </c>
    </row>
    <row r="298" spans="1:4" s="1" customFormat="1" ht="18.75">
      <c r="A298" s="6">
        <v>296</v>
      </c>
      <c r="B298" s="14" t="s">
        <v>251</v>
      </c>
      <c r="C298" s="20" t="s">
        <v>373</v>
      </c>
      <c r="D298" s="20" t="s">
        <v>374</v>
      </c>
    </row>
    <row r="299" spans="1:4" s="1" customFormat="1" ht="18.75">
      <c r="A299" s="6">
        <v>297</v>
      </c>
      <c r="B299" s="14" t="s">
        <v>251</v>
      </c>
      <c r="C299" s="20" t="s">
        <v>375</v>
      </c>
      <c r="D299" s="20" t="s">
        <v>376</v>
      </c>
    </row>
    <row r="300" spans="1:4" s="1" customFormat="1" ht="18.75">
      <c r="A300" s="6">
        <v>298</v>
      </c>
      <c r="B300" s="14" t="s">
        <v>251</v>
      </c>
      <c r="C300" s="20" t="s">
        <v>377</v>
      </c>
      <c r="D300" s="20" t="s">
        <v>378</v>
      </c>
    </row>
    <row r="301" spans="1:4" s="1" customFormat="1" ht="18.75">
      <c r="A301" s="6">
        <v>299</v>
      </c>
      <c r="B301" s="14" t="s">
        <v>251</v>
      </c>
      <c r="C301" s="20" t="s">
        <v>379</v>
      </c>
      <c r="D301" s="20" t="s">
        <v>380</v>
      </c>
    </row>
    <row r="302" spans="1:4" s="1" customFormat="1" ht="18.75">
      <c r="A302" s="6">
        <v>300</v>
      </c>
      <c r="B302" s="14" t="s">
        <v>251</v>
      </c>
      <c r="C302" s="20" t="s">
        <v>381</v>
      </c>
      <c r="D302" s="20" t="s">
        <v>382</v>
      </c>
    </row>
    <row r="303" spans="1:4" s="1" customFormat="1" ht="18.75">
      <c r="A303" s="6">
        <v>301</v>
      </c>
      <c r="B303" s="14" t="s">
        <v>251</v>
      </c>
      <c r="C303" s="20" t="s">
        <v>383</v>
      </c>
      <c r="D303" s="20" t="s">
        <v>384</v>
      </c>
    </row>
    <row r="304" spans="1:4" s="1" customFormat="1" ht="18.75">
      <c r="A304" s="6">
        <v>302</v>
      </c>
      <c r="B304" s="14" t="s">
        <v>251</v>
      </c>
      <c r="C304" s="20" t="s">
        <v>385</v>
      </c>
      <c r="D304" s="20" t="s">
        <v>386</v>
      </c>
    </row>
    <row r="305" spans="1:4" s="1" customFormat="1" ht="18.75">
      <c r="A305" s="6">
        <v>303</v>
      </c>
      <c r="B305" s="14" t="s">
        <v>251</v>
      </c>
      <c r="C305" s="20" t="s">
        <v>387</v>
      </c>
      <c r="D305" s="20" t="s">
        <v>388</v>
      </c>
    </row>
    <row r="306" spans="1:4" s="1" customFormat="1" ht="18.75">
      <c r="A306" s="6">
        <v>304</v>
      </c>
      <c r="B306" s="14" t="s">
        <v>251</v>
      </c>
      <c r="C306" s="20" t="s">
        <v>389</v>
      </c>
      <c r="D306" s="20" t="s">
        <v>390</v>
      </c>
    </row>
    <row r="307" spans="1:4" s="1" customFormat="1" ht="18.75">
      <c r="A307" s="6">
        <v>305</v>
      </c>
      <c r="B307" s="14" t="s">
        <v>251</v>
      </c>
      <c r="C307" s="20" t="s">
        <v>391</v>
      </c>
      <c r="D307" s="20" t="s">
        <v>392</v>
      </c>
    </row>
    <row r="308" spans="1:4" s="1" customFormat="1" ht="18.75">
      <c r="A308" s="6">
        <v>306</v>
      </c>
      <c r="B308" s="14" t="s">
        <v>251</v>
      </c>
      <c r="C308" s="20" t="s">
        <v>393</v>
      </c>
      <c r="D308" s="20" t="s">
        <v>394</v>
      </c>
    </row>
    <row r="309" spans="1:4" s="1" customFormat="1" ht="18.75">
      <c r="A309" s="6">
        <v>307</v>
      </c>
      <c r="B309" s="14" t="s">
        <v>251</v>
      </c>
      <c r="C309" s="20" t="s">
        <v>395</v>
      </c>
      <c r="D309" s="20" t="s">
        <v>396</v>
      </c>
    </row>
    <row r="310" spans="1:4" s="1" customFormat="1" ht="18.75">
      <c r="A310" s="6">
        <v>308</v>
      </c>
      <c r="B310" s="10" t="s">
        <v>397</v>
      </c>
      <c r="C310" s="8" t="str">
        <f>"方烨"</f>
        <v>方烨</v>
      </c>
      <c r="D310" s="8" t="s">
        <v>398</v>
      </c>
    </row>
    <row r="311" spans="1:4" s="1" customFormat="1" ht="18.75">
      <c r="A311" s="6">
        <v>309</v>
      </c>
      <c r="B311" s="10" t="s">
        <v>397</v>
      </c>
      <c r="C311" s="8" t="str">
        <f>"周明言"</f>
        <v>周明言</v>
      </c>
      <c r="D311" s="8" t="s">
        <v>399</v>
      </c>
    </row>
    <row r="312" spans="1:4" s="1" customFormat="1" ht="18.75">
      <c r="A312" s="6">
        <v>310</v>
      </c>
      <c r="B312" s="10" t="s">
        <v>397</v>
      </c>
      <c r="C312" s="8" t="str">
        <f>"郭娇娇"</f>
        <v>郭娇娇</v>
      </c>
      <c r="D312" s="8" t="s">
        <v>400</v>
      </c>
    </row>
    <row r="313" spans="1:4" s="1" customFormat="1" ht="18.75">
      <c r="A313" s="6">
        <v>311</v>
      </c>
      <c r="B313" s="10" t="s">
        <v>397</v>
      </c>
      <c r="C313" s="8" t="str">
        <f>"吕宁"</f>
        <v>吕宁</v>
      </c>
      <c r="D313" s="8" t="s">
        <v>401</v>
      </c>
    </row>
    <row r="314" spans="1:4" s="1" customFormat="1" ht="18.75">
      <c r="A314" s="6">
        <v>312</v>
      </c>
      <c r="B314" s="10" t="s">
        <v>397</v>
      </c>
      <c r="C314" s="8" t="str">
        <f>"金洪发"</f>
        <v>金洪发</v>
      </c>
      <c r="D314" s="8" t="s">
        <v>402</v>
      </c>
    </row>
    <row r="315" spans="1:4" s="1" customFormat="1" ht="18.75">
      <c r="A315" s="6">
        <v>313</v>
      </c>
      <c r="B315" s="10" t="s">
        <v>397</v>
      </c>
      <c r="C315" s="8" t="str">
        <f>"应晓曈"</f>
        <v>应晓曈</v>
      </c>
      <c r="D315" s="8" t="s">
        <v>403</v>
      </c>
    </row>
    <row r="316" spans="1:4" s="1" customFormat="1" ht="18.75">
      <c r="A316" s="6">
        <v>314</v>
      </c>
      <c r="B316" s="10" t="s">
        <v>397</v>
      </c>
      <c r="C316" s="8" t="str">
        <f>"于怡雯"</f>
        <v>于怡雯</v>
      </c>
      <c r="D316" s="8" t="s">
        <v>404</v>
      </c>
    </row>
    <row r="317" spans="1:4" s="1" customFormat="1" ht="18.75">
      <c r="A317" s="6">
        <v>315</v>
      </c>
      <c r="B317" s="10" t="s">
        <v>397</v>
      </c>
      <c r="C317" s="8" t="str">
        <f>"闫禹"</f>
        <v>闫禹</v>
      </c>
      <c r="D317" s="8" t="s">
        <v>405</v>
      </c>
    </row>
    <row r="318" spans="1:4" s="1" customFormat="1" ht="18.75">
      <c r="A318" s="6">
        <v>316</v>
      </c>
      <c r="B318" s="10" t="s">
        <v>397</v>
      </c>
      <c r="C318" s="8" t="str">
        <f>"王欣"</f>
        <v>王欣</v>
      </c>
      <c r="D318" s="8" t="s">
        <v>406</v>
      </c>
    </row>
    <row r="319" spans="1:4" s="1" customFormat="1" ht="18.75">
      <c r="A319" s="6">
        <v>317</v>
      </c>
      <c r="B319" s="10" t="s">
        <v>397</v>
      </c>
      <c r="C319" s="8" t="str">
        <f>"郭倩倩"</f>
        <v>郭倩倩</v>
      </c>
      <c r="D319" s="8" t="s">
        <v>407</v>
      </c>
    </row>
    <row r="320" spans="1:4" s="1" customFormat="1" ht="18.75">
      <c r="A320" s="6">
        <v>318</v>
      </c>
      <c r="B320" s="10" t="s">
        <v>397</v>
      </c>
      <c r="C320" s="8" t="str">
        <f>"陆鹏辉"</f>
        <v>陆鹏辉</v>
      </c>
      <c r="D320" s="8" t="s">
        <v>408</v>
      </c>
    </row>
    <row r="321" spans="1:4" s="1" customFormat="1" ht="18.75">
      <c r="A321" s="6">
        <v>319</v>
      </c>
      <c r="B321" s="10" t="s">
        <v>397</v>
      </c>
      <c r="C321" s="8" t="str">
        <f>"徐浩"</f>
        <v>徐浩</v>
      </c>
      <c r="D321" s="8" t="s">
        <v>409</v>
      </c>
    </row>
    <row r="322" spans="1:4" s="1" customFormat="1" ht="18.75">
      <c r="A322" s="6">
        <v>320</v>
      </c>
      <c r="B322" s="10" t="s">
        <v>397</v>
      </c>
      <c r="C322" s="8" t="str">
        <f>"荣光宇"</f>
        <v>荣光宇</v>
      </c>
      <c r="D322" s="8" t="s">
        <v>410</v>
      </c>
    </row>
    <row r="323" spans="1:4" s="1" customFormat="1" ht="18.75">
      <c r="A323" s="6">
        <v>321</v>
      </c>
      <c r="B323" s="10" t="s">
        <v>397</v>
      </c>
      <c r="C323" s="8" t="str">
        <f>"王芸"</f>
        <v>王芸</v>
      </c>
      <c r="D323" s="8" t="s">
        <v>411</v>
      </c>
    </row>
    <row r="324" spans="1:4" s="1" customFormat="1" ht="18.75">
      <c r="A324" s="6">
        <v>322</v>
      </c>
      <c r="B324" s="10" t="s">
        <v>397</v>
      </c>
      <c r="C324" s="8" t="str">
        <f>"郭仪林"</f>
        <v>郭仪林</v>
      </c>
      <c r="D324" s="8" t="s">
        <v>412</v>
      </c>
    </row>
    <row r="325" spans="1:4" s="1" customFormat="1" ht="18.75">
      <c r="A325" s="6">
        <v>323</v>
      </c>
      <c r="B325" s="10" t="s">
        <v>397</v>
      </c>
      <c r="C325" s="8" t="str">
        <f>"王藏藏"</f>
        <v>王藏藏</v>
      </c>
      <c r="D325" s="8" t="s">
        <v>413</v>
      </c>
    </row>
    <row r="326" spans="1:4" s="1" customFormat="1" ht="18.75">
      <c r="A326" s="6">
        <v>324</v>
      </c>
      <c r="B326" s="10" t="s">
        <v>397</v>
      </c>
      <c r="C326" s="8" t="str">
        <f>"李小云"</f>
        <v>李小云</v>
      </c>
      <c r="D326" s="8" t="s">
        <v>414</v>
      </c>
    </row>
    <row r="327" spans="1:4" s="1" customFormat="1" ht="18.75">
      <c r="A327" s="6">
        <v>325</v>
      </c>
      <c r="B327" s="10" t="s">
        <v>397</v>
      </c>
      <c r="C327" s="8" t="str">
        <f>"任禾"</f>
        <v>任禾</v>
      </c>
      <c r="D327" s="8" t="s">
        <v>415</v>
      </c>
    </row>
    <row r="328" spans="1:4" s="1" customFormat="1" ht="18.75">
      <c r="A328" s="6">
        <v>326</v>
      </c>
      <c r="B328" s="10" t="s">
        <v>397</v>
      </c>
      <c r="C328" s="8" t="str">
        <f>"李思佳"</f>
        <v>李思佳</v>
      </c>
      <c r="D328" s="8" t="s">
        <v>416</v>
      </c>
    </row>
    <row r="329" spans="1:4" s="1" customFormat="1" ht="18.75">
      <c r="A329" s="6">
        <v>327</v>
      </c>
      <c r="B329" s="10" t="s">
        <v>397</v>
      </c>
      <c r="C329" s="8" t="str">
        <f>"荣梯材"</f>
        <v>荣梯材</v>
      </c>
      <c r="D329" s="8" t="s">
        <v>417</v>
      </c>
    </row>
    <row r="330" spans="1:4" s="1" customFormat="1" ht="18.75">
      <c r="A330" s="6">
        <v>328</v>
      </c>
      <c r="B330" s="10" t="s">
        <v>397</v>
      </c>
      <c r="C330" s="8" t="str">
        <f>"代婷婷"</f>
        <v>代婷婷</v>
      </c>
      <c r="D330" s="8" t="s">
        <v>418</v>
      </c>
    </row>
    <row r="331" spans="1:4" s="1" customFormat="1" ht="18.75">
      <c r="A331" s="6">
        <v>329</v>
      </c>
      <c r="B331" s="10" t="s">
        <v>397</v>
      </c>
      <c r="C331" s="8" t="str">
        <f>"许国雅"</f>
        <v>许国雅</v>
      </c>
      <c r="D331" s="8" t="s">
        <v>419</v>
      </c>
    </row>
    <row r="332" spans="1:4" s="1" customFormat="1" ht="18.75">
      <c r="A332" s="6">
        <v>330</v>
      </c>
      <c r="B332" s="10" t="s">
        <v>397</v>
      </c>
      <c r="C332" s="8" t="str">
        <f>"黄梦楠"</f>
        <v>黄梦楠</v>
      </c>
      <c r="D332" s="8" t="s">
        <v>420</v>
      </c>
    </row>
    <row r="333" spans="1:4" s="1" customFormat="1" ht="18.75">
      <c r="A333" s="6">
        <v>331</v>
      </c>
      <c r="B333" s="10" t="s">
        <v>397</v>
      </c>
      <c r="C333" s="8" t="str">
        <f>"王璐璐"</f>
        <v>王璐璐</v>
      </c>
      <c r="D333" s="8" t="s">
        <v>421</v>
      </c>
    </row>
    <row r="334" spans="1:4" s="1" customFormat="1" ht="18.75">
      <c r="A334" s="6">
        <v>332</v>
      </c>
      <c r="B334" s="10" t="s">
        <v>397</v>
      </c>
      <c r="C334" s="8" t="str">
        <f>"杨伟民"</f>
        <v>杨伟民</v>
      </c>
      <c r="D334" s="8" t="s">
        <v>422</v>
      </c>
    </row>
    <row r="335" spans="1:4" s="1" customFormat="1" ht="18.75">
      <c r="A335" s="6">
        <v>333</v>
      </c>
      <c r="B335" s="10" t="s">
        <v>397</v>
      </c>
      <c r="C335" s="8" t="str">
        <f>"张婉秋"</f>
        <v>张婉秋</v>
      </c>
      <c r="D335" s="8" t="s">
        <v>423</v>
      </c>
    </row>
    <row r="336" spans="1:4" s="1" customFormat="1" ht="18.75">
      <c r="A336" s="6">
        <v>334</v>
      </c>
      <c r="B336" s="10" t="s">
        <v>397</v>
      </c>
      <c r="C336" s="8" t="str">
        <f>"程晓茹"</f>
        <v>程晓茹</v>
      </c>
      <c r="D336" s="8" t="s">
        <v>424</v>
      </c>
    </row>
    <row r="337" spans="1:4" s="1" customFormat="1" ht="18.75">
      <c r="A337" s="6">
        <v>335</v>
      </c>
      <c r="B337" s="10" t="s">
        <v>397</v>
      </c>
      <c r="C337" s="8" t="str">
        <f>"黄康康"</f>
        <v>黄康康</v>
      </c>
      <c r="D337" s="8" t="s">
        <v>425</v>
      </c>
    </row>
    <row r="338" spans="1:4" s="1" customFormat="1" ht="18.75">
      <c r="A338" s="6">
        <v>336</v>
      </c>
      <c r="B338" s="10" t="s">
        <v>397</v>
      </c>
      <c r="C338" s="8" t="str">
        <f>"李海洋"</f>
        <v>李海洋</v>
      </c>
      <c r="D338" s="8" t="s">
        <v>426</v>
      </c>
    </row>
    <row r="339" spans="1:4" s="1" customFormat="1" ht="18.75">
      <c r="A339" s="6">
        <v>337</v>
      </c>
      <c r="B339" s="10" t="s">
        <v>397</v>
      </c>
      <c r="C339" s="8" t="str">
        <f>"王慧子"</f>
        <v>王慧子</v>
      </c>
      <c r="D339" s="8" t="s">
        <v>427</v>
      </c>
    </row>
    <row r="340" spans="1:4" s="1" customFormat="1" ht="18.75">
      <c r="A340" s="6">
        <v>338</v>
      </c>
      <c r="B340" s="10" t="s">
        <v>397</v>
      </c>
      <c r="C340" s="8" t="str">
        <f>"董佳琪"</f>
        <v>董佳琪</v>
      </c>
      <c r="D340" s="8" t="s">
        <v>428</v>
      </c>
    </row>
    <row r="341" spans="1:4" s="1" customFormat="1" ht="18.75">
      <c r="A341" s="6">
        <v>339</v>
      </c>
      <c r="B341" s="10" t="s">
        <v>397</v>
      </c>
      <c r="C341" s="8" t="str">
        <f>"尚子琛"</f>
        <v>尚子琛</v>
      </c>
      <c r="D341" s="8" t="s">
        <v>429</v>
      </c>
    </row>
    <row r="342" spans="1:4" s="1" customFormat="1" ht="18.75">
      <c r="A342" s="6">
        <v>340</v>
      </c>
      <c r="B342" s="10" t="s">
        <v>397</v>
      </c>
      <c r="C342" s="8" t="str">
        <f>"徐晨曦"</f>
        <v>徐晨曦</v>
      </c>
      <c r="D342" s="8" t="s">
        <v>430</v>
      </c>
    </row>
    <row r="343" spans="1:4" s="1" customFormat="1" ht="18.75">
      <c r="A343" s="6">
        <v>341</v>
      </c>
      <c r="B343" s="10" t="s">
        <v>397</v>
      </c>
      <c r="C343" s="8" t="str">
        <f>"穆乾龙"</f>
        <v>穆乾龙</v>
      </c>
      <c r="D343" s="8" t="s">
        <v>431</v>
      </c>
    </row>
    <row r="344" spans="1:4" s="1" customFormat="1" ht="18.75">
      <c r="A344" s="6">
        <v>342</v>
      </c>
      <c r="B344" s="10" t="s">
        <v>397</v>
      </c>
      <c r="C344" s="8" t="str">
        <f>"夏朝阳"</f>
        <v>夏朝阳</v>
      </c>
      <c r="D344" s="8" t="s">
        <v>432</v>
      </c>
    </row>
    <row r="345" spans="1:4" s="1" customFormat="1" ht="18.75">
      <c r="A345" s="6">
        <v>343</v>
      </c>
      <c r="B345" s="10" t="s">
        <v>397</v>
      </c>
      <c r="C345" s="8" t="str">
        <f>"刘伟"</f>
        <v>刘伟</v>
      </c>
      <c r="D345" s="21" t="s">
        <v>433</v>
      </c>
    </row>
    <row r="346" spans="1:4" s="1" customFormat="1" ht="18.75">
      <c r="A346" s="6">
        <v>344</v>
      </c>
      <c r="B346" s="10" t="s">
        <v>434</v>
      </c>
      <c r="C346" s="22" t="s">
        <v>435</v>
      </c>
      <c r="D346" s="23">
        <v>600012909</v>
      </c>
    </row>
    <row r="347" spans="1:4" s="1" customFormat="1" ht="18.75">
      <c r="A347" s="6">
        <v>345</v>
      </c>
      <c r="B347" s="10" t="s">
        <v>434</v>
      </c>
      <c r="C347" s="24" t="s">
        <v>436</v>
      </c>
      <c r="D347" s="25">
        <v>600012819</v>
      </c>
    </row>
    <row r="348" spans="1:4" s="1" customFormat="1" ht="18.75">
      <c r="A348" s="6">
        <v>346</v>
      </c>
      <c r="B348" s="10" t="s">
        <v>434</v>
      </c>
      <c r="C348" s="24" t="s">
        <v>437</v>
      </c>
      <c r="D348" s="25">
        <v>600012907</v>
      </c>
    </row>
    <row r="349" spans="1:4" s="1" customFormat="1" ht="18.75">
      <c r="A349" s="6">
        <v>347</v>
      </c>
      <c r="B349" s="10" t="s">
        <v>434</v>
      </c>
      <c r="C349" s="24" t="s">
        <v>438</v>
      </c>
      <c r="D349" s="25">
        <v>600012830</v>
      </c>
    </row>
    <row r="350" spans="1:4" s="1" customFormat="1" ht="18.75">
      <c r="A350" s="6">
        <v>348</v>
      </c>
      <c r="B350" s="10" t="s">
        <v>434</v>
      </c>
      <c r="C350" s="24" t="s">
        <v>439</v>
      </c>
      <c r="D350" s="25">
        <v>600012827</v>
      </c>
    </row>
    <row r="351" spans="1:4" s="1" customFormat="1" ht="18.75">
      <c r="A351" s="6">
        <v>349</v>
      </c>
      <c r="B351" s="10" t="s">
        <v>434</v>
      </c>
      <c r="C351" s="24" t="s">
        <v>440</v>
      </c>
      <c r="D351" s="25">
        <v>600012812</v>
      </c>
    </row>
    <row r="352" spans="1:4" s="1" customFormat="1" ht="18.75">
      <c r="A352" s="6">
        <v>350</v>
      </c>
      <c r="B352" s="10" t="s">
        <v>434</v>
      </c>
      <c r="C352" s="24" t="s">
        <v>441</v>
      </c>
      <c r="D352" s="25">
        <v>600012926</v>
      </c>
    </row>
    <row r="353" spans="1:4" s="1" customFormat="1" ht="18.75">
      <c r="A353" s="6">
        <v>351</v>
      </c>
      <c r="B353" s="10" t="s">
        <v>434</v>
      </c>
      <c r="C353" s="24" t="s">
        <v>442</v>
      </c>
      <c r="D353" s="25">
        <v>600012917</v>
      </c>
    </row>
    <row r="354" spans="1:4" s="1" customFormat="1" ht="18.75">
      <c r="A354" s="6">
        <v>352</v>
      </c>
      <c r="B354" s="10" t="s">
        <v>434</v>
      </c>
      <c r="C354" s="24" t="s">
        <v>443</v>
      </c>
      <c r="D354" s="25">
        <v>600012902</v>
      </c>
    </row>
    <row r="355" spans="1:4" s="1" customFormat="1" ht="18.75">
      <c r="A355" s="6">
        <v>353</v>
      </c>
      <c r="B355" s="10" t="s">
        <v>434</v>
      </c>
      <c r="C355" s="24" t="s">
        <v>444</v>
      </c>
      <c r="D355" s="25">
        <v>600012905</v>
      </c>
    </row>
    <row r="356" spans="1:4" s="1" customFormat="1" ht="18.75">
      <c r="A356" s="6">
        <v>354</v>
      </c>
      <c r="B356" s="10" t="s">
        <v>434</v>
      </c>
      <c r="C356" s="24" t="s">
        <v>445</v>
      </c>
      <c r="D356" s="25">
        <v>600012915</v>
      </c>
    </row>
    <row r="357" spans="1:4" s="1" customFormat="1" ht="18.75">
      <c r="A357" s="6">
        <v>355</v>
      </c>
      <c r="B357" s="10" t="s">
        <v>434</v>
      </c>
      <c r="C357" s="24" t="s">
        <v>446</v>
      </c>
      <c r="D357" s="25">
        <v>600012913</v>
      </c>
    </row>
    <row r="358" spans="1:4" s="1" customFormat="1" ht="18.75">
      <c r="A358" s="6">
        <v>356</v>
      </c>
      <c r="B358" s="10" t="s">
        <v>434</v>
      </c>
      <c r="C358" s="24" t="s">
        <v>447</v>
      </c>
      <c r="D358" s="25">
        <v>600012821</v>
      </c>
    </row>
    <row r="359" spans="1:4" s="1" customFormat="1" ht="18.75">
      <c r="A359" s="6">
        <v>357</v>
      </c>
      <c r="B359" s="10" t="s">
        <v>434</v>
      </c>
      <c r="C359" s="24" t="s">
        <v>448</v>
      </c>
      <c r="D359" s="25">
        <v>600012923</v>
      </c>
    </row>
    <row r="360" spans="1:4" s="1" customFormat="1" ht="18.75">
      <c r="A360" s="6">
        <v>358</v>
      </c>
      <c r="B360" s="10" t="s">
        <v>434</v>
      </c>
      <c r="C360" s="24" t="s">
        <v>449</v>
      </c>
      <c r="D360" s="25">
        <v>600012828</v>
      </c>
    </row>
    <row r="361" spans="1:4" s="1" customFormat="1" ht="18.75">
      <c r="A361" s="6">
        <v>359</v>
      </c>
      <c r="B361" s="10" t="s">
        <v>434</v>
      </c>
      <c r="C361" s="24" t="s">
        <v>450</v>
      </c>
      <c r="D361" s="25">
        <v>600012824</v>
      </c>
    </row>
    <row r="362" spans="1:4" s="1" customFormat="1" ht="18.75">
      <c r="A362" s="6">
        <v>360</v>
      </c>
      <c r="B362" s="10" t="s">
        <v>434</v>
      </c>
      <c r="C362" s="24" t="s">
        <v>451</v>
      </c>
      <c r="D362" s="25">
        <v>600012815</v>
      </c>
    </row>
    <row r="363" spans="1:4" s="1" customFormat="1" ht="18.75">
      <c r="A363" s="6">
        <v>361</v>
      </c>
      <c r="B363" s="10" t="s">
        <v>434</v>
      </c>
      <c r="C363" s="24" t="s">
        <v>452</v>
      </c>
      <c r="D363" s="25">
        <v>600013105</v>
      </c>
    </row>
    <row r="364" spans="1:4" s="1" customFormat="1" ht="18.75">
      <c r="A364" s="6">
        <v>362</v>
      </c>
      <c r="B364" s="10" t="s">
        <v>434</v>
      </c>
      <c r="C364" s="24" t="s">
        <v>453</v>
      </c>
      <c r="D364" s="25">
        <v>600013029</v>
      </c>
    </row>
    <row r="365" spans="1:4" s="1" customFormat="1" ht="18.75">
      <c r="A365" s="6">
        <v>363</v>
      </c>
      <c r="B365" s="10" t="s">
        <v>434</v>
      </c>
      <c r="C365" s="24" t="s">
        <v>454</v>
      </c>
      <c r="D365" s="25">
        <v>600013113</v>
      </c>
    </row>
    <row r="366" spans="1:4" s="1" customFormat="1" ht="18.75">
      <c r="A366" s="6">
        <v>364</v>
      </c>
      <c r="B366" s="10" t="s">
        <v>434</v>
      </c>
      <c r="C366" s="24" t="s">
        <v>455</v>
      </c>
      <c r="D366" s="25">
        <v>600013006</v>
      </c>
    </row>
    <row r="367" spans="1:4" s="1" customFormat="1" ht="18.75">
      <c r="A367" s="6">
        <v>365</v>
      </c>
      <c r="B367" s="10" t="s">
        <v>434</v>
      </c>
      <c r="C367" s="24" t="s">
        <v>456</v>
      </c>
      <c r="D367" s="25">
        <v>600012922</v>
      </c>
    </row>
    <row r="368" spans="1:4" s="1" customFormat="1" ht="18.75">
      <c r="A368" s="6">
        <v>366</v>
      </c>
      <c r="B368" s="10" t="s">
        <v>434</v>
      </c>
      <c r="C368" s="24" t="s">
        <v>457</v>
      </c>
      <c r="D368" s="25">
        <v>600013107</v>
      </c>
    </row>
    <row r="369" spans="1:4" s="1" customFormat="1" ht="18.75">
      <c r="A369" s="6">
        <v>367</v>
      </c>
      <c r="B369" s="10" t="s">
        <v>434</v>
      </c>
      <c r="C369" s="24" t="s">
        <v>458</v>
      </c>
      <c r="D369" s="25">
        <v>600013104</v>
      </c>
    </row>
    <row r="370" spans="1:4" s="1" customFormat="1" ht="18.75">
      <c r="A370" s="6">
        <v>368</v>
      </c>
      <c r="B370" s="10" t="s">
        <v>434</v>
      </c>
      <c r="C370" s="24" t="s">
        <v>459</v>
      </c>
      <c r="D370" s="25">
        <v>600013007</v>
      </c>
    </row>
    <row r="371" spans="1:4" s="1" customFormat="1" ht="18.75">
      <c r="A371" s="6">
        <v>369</v>
      </c>
      <c r="B371" s="10" t="s">
        <v>434</v>
      </c>
      <c r="C371" s="24" t="s">
        <v>460</v>
      </c>
      <c r="D371" s="25">
        <v>600012823</v>
      </c>
    </row>
    <row r="372" spans="1:4" s="1" customFormat="1" ht="18.75">
      <c r="A372" s="6">
        <v>370</v>
      </c>
      <c r="B372" s="10" t="s">
        <v>434</v>
      </c>
      <c r="C372" s="24" t="s">
        <v>461</v>
      </c>
      <c r="D372" s="25">
        <v>600013108</v>
      </c>
    </row>
    <row r="373" spans="1:4" s="1" customFormat="1" ht="18.75">
      <c r="A373" s="6">
        <v>371</v>
      </c>
      <c r="B373" s="10" t="s">
        <v>434</v>
      </c>
      <c r="C373" s="24" t="s">
        <v>462</v>
      </c>
      <c r="D373" s="25">
        <v>600013027</v>
      </c>
    </row>
    <row r="374" spans="1:4" s="1" customFormat="1" ht="18.75">
      <c r="A374" s="6">
        <v>372</v>
      </c>
      <c r="B374" s="10" t="s">
        <v>434</v>
      </c>
      <c r="C374" s="24" t="s">
        <v>463</v>
      </c>
      <c r="D374" s="25">
        <v>600013004</v>
      </c>
    </row>
    <row r="375" spans="1:4" s="1" customFormat="1" ht="18.75">
      <c r="A375" s="6">
        <v>373</v>
      </c>
      <c r="B375" s="10" t="s">
        <v>434</v>
      </c>
      <c r="C375" s="24" t="s">
        <v>464</v>
      </c>
      <c r="D375" s="25">
        <v>600013106</v>
      </c>
    </row>
    <row r="376" spans="1:4" s="1" customFormat="1" ht="18.75">
      <c r="A376" s="6">
        <v>374</v>
      </c>
      <c r="B376" s="10" t="s">
        <v>434</v>
      </c>
      <c r="C376" s="24" t="s">
        <v>465</v>
      </c>
      <c r="D376" s="25">
        <v>600013109</v>
      </c>
    </row>
    <row r="377" spans="1:4" s="1" customFormat="1" ht="18.75">
      <c r="A377" s="6">
        <v>375</v>
      </c>
      <c r="B377" s="10" t="s">
        <v>434</v>
      </c>
      <c r="C377" s="24" t="s">
        <v>466</v>
      </c>
      <c r="D377" s="25">
        <v>600013103</v>
      </c>
    </row>
    <row r="378" spans="1:4" s="1" customFormat="1" ht="18.75">
      <c r="A378" s="6">
        <v>376</v>
      </c>
      <c r="B378" s="10" t="s">
        <v>434</v>
      </c>
      <c r="C378" s="24" t="s">
        <v>467</v>
      </c>
      <c r="D378" s="25">
        <v>600012919</v>
      </c>
    </row>
    <row r="379" spans="1:4" s="1" customFormat="1" ht="18.75">
      <c r="A379" s="6">
        <v>377</v>
      </c>
      <c r="B379" s="10" t="s">
        <v>434</v>
      </c>
      <c r="C379" s="24" t="s">
        <v>468</v>
      </c>
      <c r="D379" s="25">
        <v>600013019</v>
      </c>
    </row>
    <row r="380" spans="1:4" s="1" customFormat="1" ht="18.75">
      <c r="A380" s="6">
        <v>378</v>
      </c>
      <c r="B380" s="10" t="s">
        <v>434</v>
      </c>
      <c r="C380" s="24" t="s">
        <v>469</v>
      </c>
      <c r="D380" s="25">
        <v>600012822</v>
      </c>
    </row>
    <row r="381" spans="1:4" s="1" customFormat="1" ht="18.75">
      <c r="A381" s="6">
        <v>379</v>
      </c>
      <c r="B381" s="10" t="s">
        <v>434</v>
      </c>
      <c r="C381" s="24" t="s">
        <v>470</v>
      </c>
      <c r="D381" s="25">
        <v>600013102</v>
      </c>
    </row>
    <row r="382" spans="1:4" s="1" customFormat="1" ht="18.75">
      <c r="A382" s="6">
        <v>380</v>
      </c>
      <c r="B382" s="10" t="s">
        <v>434</v>
      </c>
      <c r="C382" s="24" t="s">
        <v>471</v>
      </c>
      <c r="D382" s="25">
        <v>600013023</v>
      </c>
    </row>
    <row r="383" spans="1:4" s="1" customFormat="1" ht="18.75">
      <c r="A383" s="6">
        <v>381</v>
      </c>
      <c r="B383" s="10" t="s">
        <v>434</v>
      </c>
      <c r="C383" s="24" t="s">
        <v>472</v>
      </c>
      <c r="D383" s="25">
        <v>600013111</v>
      </c>
    </row>
    <row r="384" spans="1:4" s="1" customFormat="1" ht="18.75">
      <c r="A384" s="6">
        <v>382</v>
      </c>
      <c r="B384" s="10" t="s">
        <v>434</v>
      </c>
      <c r="C384" s="24" t="s">
        <v>473</v>
      </c>
      <c r="D384" s="25">
        <v>600013001</v>
      </c>
    </row>
    <row r="385" spans="1:4" s="1" customFormat="1" ht="18.75">
      <c r="A385" s="6">
        <v>383</v>
      </c>
      <c r="B385" s="7" t="s">
        <v>434</v>
      </c>
      <c r="C385" s="24" t="s">
        <v>474</v>
      </c>
      <c r="D385" s="25">
        <v>600013022</v>
      </c>
    </row>
    <row r="386" spans="1:4" s="1" customFormat="1" ht="18.75">
      <c r="A386" s="6">
        <v>384</v>
      </c>
      <c r="B386" s="7" t="s">
        <v>434</v>
      </c>
      <c r="C386" s="24" t="s">
        <v>475</v>
      </c>
      <c r="D386" s="25">
        <v>600013009</v>
      </c>
    </row>
    <row r="387" spans="1:4" s="1" customFormat="1" ht="18.75">
      <c r="A387" s="6">
        <v>385</v>
      </c>
      <c r="B387" s="7" t="s">
        <v>434</v>
      </c>
      <c r="C387" s="24" t="s">
        <v>476</v>
      </c>
      <c r="D387" s="25">
        <v>600013005</v>
      </c>
    </row>
    <row r="388" spans="1:4" s="1" customFormat="1" ht="18.75">
      <c r="A388" s="6">
        <v>386</v>
      </c>
      <c r="B388" s="7" t="s">
        <v>434</v>
      </c>
      <c r="C388" s="24" t="s">
        <v>477</v>
      </c>
      <c r="D388" s="25">
        <v>600012912</v>
      </c>
    </row>
    <row r="389" spans="1:4" s="1" customFormat="1" ht="18.75">
      <c r="A389" s="6">
        <v>387</v>
      </c>
      <c r="B389" s="7" t="s">
        <v>434</v>
      </c>
      <c r="C389" s="24" t="s">
        <v>478</v>
      </c>
      <c r="D389" s="25">
        <v>600012816</v>
      </c>
    </row>
    <row r="390" spans="1:4" s="1" customFormat="1" ht="18.75">
      <c r="A390" s="6">
        <v>388</v>
      </c>
      <c r="B390" s="26" t="s">
        <v>479</v>
      </c>
      <c r="C390" s="27" t="s">
        <v>480</v>
      </c>
      <c r="D390" s="18" t="s">
        <v>481</v>
      </c>
    </row>
    <row r="391" spans="1:4" s="1" customFormat="1" ht="18.75">
      <c r="A391" s="6">
        <v>389</v>
      </c>
      <c r="B391" s="26" t="s">
        <v>479</v>
      </c>
      <c r="C391" s="28" t="s">
        <v>482</v>
      </c>
      <c r="D391" s="18" t="s">
        <v>483</v>
      </c>
    </row>
    <row r="392" spans="1:4" s="1" customFormat="1" ht="18.75">
      <c r="A392" s="6">
        <v>390</v>
      </c>
      <c r="B392" s="26" t="s">
        <v>479</v>
      </c>
      <c r="C392" s="29" t="s">
        <v>484</v>
      </c>
      <c r="D392" s="18" t="s">
        <v>485</v>
      </c>
    </row>
    <row r="393" spans="1:4" s="1" customFormat="1" ht="18.75">
      <c r="A393" s="6">
        <v>391</v>
      </c>
      <c r="B393" s="26" t="s">
        <v>479</v>
      </c>
      <c r="C393" s="30" t="s">
        <v>486</v>
      </c>
      <c r="D393" s="18" t="s">
        <v>487</v>
      </c>
    </row>
    <row r="394" spans="1:4" s="1" customFormat="1" ht="18.75">
      <c r="A394" s="6">
        <v>392</v>
      </c>
      <c r="B394" s="26" t="s">
        <v>479</v>
      </c>
      <c r="C394" s="30" t="s">
        <v>488</v>
      </c>
      <c r="D394" s="18" t="s">
        <v>489</v>
      </c>
    </row>
    <row r="395" spans="1:4" s="1" customFormat="1" ht="18.75">
      <c r="A395" s="6">
        <v>393</v>
      </c>
      <c r="B395" s="26" t="s">
        <v>479</v>
      </c>
      <c r="C395" s="30" t="s">
        <v>490</v>
      </c>
      <c r="D395" s="18" t="s">
        <v>491</v>
      </c>
    </row>
    <row r="396" spans="1:4" s="1" customFormat="1" ht="18.75">
      <c r="A396" s="6">
        <v>394</v>
      </c>
      <c r="B396" s="26" t="s">
        <v>479</v>
      </c>
      <c r="C396" s="30" t="s">
        <v>492</v>
      </c>
      <c r="D396" s="18" t="s">
        <v>493</v>
      </c>
    </row>
    <row r="397" spans="1:4" s="1" customFormat="1" ht="18.75">
      <c r="A397" s="6">
        <v>395</v>
      </c>
      <c r="B397" s="26" t="s">
        <v>479</v>
      </c>
      <c r="C397" s="30" t="s">
        <v>494</v>
      </c>
      <c r="D397" s="18" t="s">
        <v>495</v>
      </c>
    </row>
    <row r="398" spans="1:4" s="1" customFormat="1" ht="18.75">
      <c r="A398" s="6">
        <v>396</v>
      </c>
      <c r="B398" s="26" t="s">
        <v>479</v>
      </c>
      <c r="C398" s="30" t="s">
        <v>496</v>
      </c>
      <c r="D398" s="18" t="s">
        <v>497</v>
      </c>
    </row>
    <row r="399" spans="1:4" s="1" customFormat="1" ht="18.75">
      <c r="A399" s="6">
        <v>397</v>
      </c>
      <c r="B399" s="26" t="s">
        <v>479</v>
      </c>
      <c r="C399" s="30" t="s">
        <v>498</v>
      </c>
      <c r="D399" s="18" t="s">
        <v>499</v>
      </c>
    </row>
    <row r="400" spans="1:4" s="1" customFormat="1" ht="18.75">
      <c r="A400" s="6">
        <v>398</v>
      </c>
      <c r="B400" s="26" t="s">
        <v>479</v>
      </c>
      <c r="C400" s="30" t="s">
        <v>500</v>
      </c>
      <c r="D400" s="18" t="s">
        <v>501</v>
      </c>
    </row>
    <row r="401" spans="1:4" s="1" customFormat="1" ht="18.75">
      <c r="A401" s="6">
        <v>399</v>
      </c>
      <c r="B401" s="26" t="s">
        <v>479</v>
      </c>
      <c r="C401" s="26" t="s">
        <v>502</v>
      </c>
      <c r="D401" s="18" t="s">
        <v>503</v>
      </c>
    </row>
    <row r="402" spans="1:4" s="1" customFormat="1" ht="18.75">
      <c r="A402" s="6">
        <v>400</v>
      </c>
      <c r="B402" s="26" t="s">
        <v>479</v>
      </c>
      <c r="C402" s="26" t="s">
        <v>504</v>
      </c>
      <c r="D402" s="8" t="s">
        <v>505</v>
      </c>
    </row>
    <row r="403" s="1" customFormat="1" ht="16.5" customHeight="1"/>
  </sheetData>
  <sheetProtection/>
  <mergeCells count="1">
    <mergeCell ref="A1:D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市人社局办公室王</cp:lastModifiedBy>
  <dcterms:created xsi:type="dcterms:W3CDTF">2016-11-28T01:31:16Z</dcterms:created>
  <dcterms:modified xsi:type="dcterms:W3CDTF">2018-01-15T09:29:05Z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2052-10.1.0.7106</vt:lpwstr>
  </property>
</Properties>
</file>