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1435" windowHeight="11145"/>
  </bookViews>
  <sheets>
    <sheet name="Sheet1" sheetId="7" r:id="rId1"/>
  </sheets>
  <calcPr calcId="125725"/>
</workbook>
</file>

<file path=xl/calcChain.xml><?xml version="1.0" encoding="utf-8"?>
<calcChain xmlns="http://schemas.openxmlformats.org/spreadsheetml/2006/main">
  <c r="G15" i="7"/>
  <c r="D15"/>
  <c r="C15"/>
  <c r="G14"/>
  <c r="D14"/>
  <c r="C14"/>
  <c r="G13"/>
  <c r="D13"/>
  <c r="C13"/>
  <c r="G12"/>
  <c r="D12"/>
  <c r="C12"/>
  <c r="G11"/>
  <c r="D11"/>
  <c r="C11"/>
  <c r="G10"/>
  <c r="D10"/>
  <c r="C10"/>
  <c r="G9"/>
  <c r="D9"/>
  <c r="C9"/>
  <c r="G8"/>
  <c r="D8"/>
  <c r="C8"/>
  <c r="G7"/>
  <c r="D7"/>
  <c r="C7"/>
  <c r="G6"/>
  <c r="D6"/>
  <c r="C6"/>
  <c r="G5"/>
  <c r="D5"/>
  <c r="C5"/>
  <c r="G4"/>
  <c r="D4"/>
  <c r="C4"/>
  <c r="G3"/>
  <c r="D3"/>
  <c r="C3"/>
  <c r="G26"/>
  <c r="D26"/>
  <c r="C26"/>
  <c r="G25"/>
  <c r="D25"/>
  <c r="C25"/>
  <c r="G24"/>
  <c r="D24"/>
  <c r="C24"/>
  <c r="G23"/>
  <c r="D23"/>
  <c r="C23"/>
  <c r="G22"/>
  <c r="D22"/>
  <c r="C22"/>
  <c r="G21"/>
  <c r="D21"/>
  <c r="C21"/>
  <c r="G20"/>
  <c r="D20"/>
  <c r="C20"/>
  <c r="G19"/>
  <c r="D19"/>
  <c r="C19"/>
  <c r="G18"/>
  <c r="D18"/>
  <c r="C18"/>
  <c r="G17"/>
  <c r="D17"/>
  <c r="C17"/>
  <c r="G16"/>
  <c r="D16"/>
  <c r="C16"/>
</calcChain>
</file>

<file path=xl/sharedStrings.xml><?xml version="1.0" encoding="utf-8"?>
<sst xmlns="http://schemas.openxmlformats.org/spreadsheetml/2006/main" count="8" uniqueCount="8">
  <si>
    <t>序号</t>
    <phoneticPr fontId="2" type="noConversion"/>
  </si>
  <si>
    <t>报考岗位</t>
    <phoneticPr fontId="2" type="noConversion"/>
  </si>
  <si>
    <t>公共基础知识成绩</t>
  </si>
  <si>
    <t>专业知识成绩</t>
  </si>
  <si>
    <t>笔试综合成绩</t>
  </si>
  <si>
    <t>所学专业</t>
    <phoneticPr fontId="2" type="noConversion"/>
  </si>
  <si>
    <t>准考证号</t>
    <phoneticPr fontId="2" type="noConversion"/>
  </si>
  <si>
    <t>资格复审递补人员名单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</si>
</sst>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K21" sqref="K21"/>
    </sheetView>
  </sheetViews>
  <sheetFormatPr defaultRowHeight="14.25"/>
  <cols>
    <col min="1" max="1" width="5.75" customWidth="1"/>
    <col min="2" max="2" width="8.5" customWidth="1"/>
    <col min="3" max="3" width="9" customWidth="1"/>
    <col min="4" max="4" width="10.375" customWidth="1"/>
    <col min="5" max="5" width="18.125" customWidth="1"/>
    <col min="6" max="7" width="12.25" customWidth="1"/>
  </cols>
  <sheetData>
    <row r="1" spans="1:7" ht="27" customHeight="1">
      <c r="A1" s="6" t="s">
        <v>7</v>
      </c>
      <c r="B1" s="7"/>
      <c r="C1" s="7"/>
      <c r="D1" s="7"/>
      <c r="E1" s="7"/>
      <c r="F1" s="7"/>
      <c r="G1" s="7"/>
    </row>
    <row r="2" spans="1:7" ht="30" customHeight="1">
      <c r="A2" s="2" t="s">
        <v>0</v>
      </c>
      <c r="B2" s="2" t="s">
        <v>1</v>
      </c>
      <c r="C2" s="2" t="s">
        <v>5</v>
      </c>
      <c r="D2" s="2" t="s">
        <v>6</v>
      </c>
      <c r="E2" s="2" t="s">
        <v>2</v>
      </c>
      <c r="F2" s="2" t="s">
        <v>3</v>
      </c>
      <c r="G2" s="2" t="s">
        <v>4</v>
      </c>
    </row>
    <row r="3" spans="1:7" ht="15.75">
      <c r="A3" s="1">
        <v>1</v>
      </c>
      <c r="B3" s="3">
        <v>180027</v>
      </c>
      <c r="C3" s="5" t="str">
        <f>"医学检验技术"</f>
        <v>医学检验技术</v>
      </c>
      <c r="D3" s="4" t="str">
        <f>"2018010413"</f>
        <v>2018010413</v>
      </c>
      <c r="E3" s="4">
        <v>39.5</v>
      </c>
      <c r="F3" s="4">
        <v>82</v>
      </c>
      <c r="G3" s="4">
        <f t="shared" ref="G3:G15" si="0">E3*0.3+F3*0.7</f>
        <v>69.25</v>
      </c>
    </row>
    <row r="4" spans="1:7" ht="15.75">
      <c r="A4" s="1">
        <v>2</v>
      </c>
      <c r="B4" s="3">
        <v>180034</v>
      </c>
      <c r="C4" s="5" t="str">
        <f t="shared" ref="C4:C14" si="1">"护理"</f>
        <v>护理</v>
      </c>
      <c r="D4" s="4" t="str">
        <f>"2018010720"</f>
        <v>2018010720</v>
      </c>
      <c r="E4" s="4">
        <v>58.5</v>
      </c>
      <c r="F4" s="4">
        <v>85</v>
      </c>
      <c r="G4" s="4">
        <f t="shared" si="0"/>
        <v>77.05</v>
      </c>
    </row>
    <row r="5" spans="1:7" ht="15.75">
      <c r="A5" s="1">
        <v>3</v>
      </c>
      <c r="B5" s="3">
        <v>180034</v>
      </c>
      <c r="C5" s="5" t="str">
        <f t="shared" si="1"/>
        <v>护理</v>
      </c>
      <c r="D5" s="4" t="str">
        <f>"2018011420"</f>
        <v>2018011420</v>
      </c>
      <c r="E5" s="4">
        <v>42</v>
      </c>
      <c r="F5" s="4">
        <v>92</v>
      </c>
      <c r="G5" s="4">
        <f t="shared" si="0"/>
        <v>76.999999999999986</v>
      </c>
    </row>
    <row r="6" spans="1:7" ht="15.75">
      <c r="A6" s="1">
        <v>4</v>
      </c>
      <c r="B6" s="3">
        <v>180034</v>
      </c>
      <c r="C6" s="5" t="str">
        <f t="shared" si="1"/>
        <v>护理</v>
      </c>
      <c r="D6" s="4" t="str">
        <f>"2018011321"</f>
        <v>2018011321</v>
      </c>
      <c r="E6" s="4">
        <v>39.5</v>
      </c>
      <c r="F6" s="4">
        <v>93</v>
      </c>
      <c r="G6" s="4">
        <f t="shared" si="0"/>
        <v>76.949999999999989</v>
      </c>
    </row>
    <row r="7" spans="1:7" ht="15.75">
      <c r="A7" s="1">
        <v>5</v>
      </c>
      <c r="B7" s="3">
        <v>180034</v>
      </c>
      <c r="C7" s="5" t="str">
        <f t="shared" si="1"/>
        <v>护理</v>
      </c>
      <c r="D7" s="4" t="str">
        <f>"2018011807"</f>
        <v>2018011807</v>
      </c>
      <c r="E7" s="4">
        <v>39.5</v>
      </c>
      <c r="F7" s="4">
        <v>93</v>
      </c>
      <c r="G7" s="4">
        <f t="shared" si="0"/>
        <v>76.949999999999989</v>
      </c>
    </row>
    <row r="8" spans="1:7" ht="15.75">
      <c r="A8" s="1">
        <v>6</v>
      </c>
      <c r="B8" s="3">
        <v>180034</v>
      </c>
      <c r="C8" s="5" t="str">
        <f t="shared" si="1"/>
        <v>护理</v>
      </c>
      <c r="D8" s="4" t="str">
        <f>"2018010722"</f>
        <v>2018010722</v>
      </c>
      <c r="E8" s="4">
        <v>44</v>
      </c>
      <c r="F8" s="4">
        <v>91</v>
      </c>
      <c r="G8" s="4">
        <f t="shared" si="0"/>
        <v>76.899999999999991</v>
      </c>
    </row>
    <row r="9" spans="1:7" ht="15.75">
      <c r="A9" s="1">
        <v>7</v>
      </c>
      <c r="B9" s="3">
        <v>180034</v>
      </c>
      <c r="C9" s="5" t="str">
        <f t="shared" si="1"/>
        <v>护理</v>
      </c>
      <c r="D9" s="4" t="str">
        <f>"2018011610"</f>
        <v>2018011610</v>
      </c>
      <c r="E9" s="4">
        <v>58</v>
      </c>
      <c r="F9" s="4">
        <v>85</v>
      </c>
      <c r="G9" s="4">
        <f t="shared" si="0"/>
        <v>76.899999999999991</v>
      </c>
    </row>
    <row r="10" spans="1:7" ht="15.75">
      <c r="A10" s="1">
        <v>8</v>
      </c>
      <c r="B10" s="3">
        <v>180034</v>
      </c>
      <c r="C10" s="5" t="str">
        <f t="shared" si="1"/>
        <v>护理</v>
      </c>
      <c r="D10" s="4" t="str">
        <f>"2018010525"</f>
        <v>2018010525</v>
      </c>
      <c r="E10" s="4">
        <v>53</v>
      </c>
      <c r="F10" s="4">
        <v>87</v>
      </c>
      <c r="G10" s="4">
        <f t="shared" si="0"/>
        <v>76.8</v>
      </c>
    </row>
    <row r="11" spans="1:7" ht="15.75">
      <c r="A11" s="1">
        <v>9</v>
      </c>
      <c r="B11" s="3">
        <v>180034</v>
      </c>
      <c r="C11" s="5" t="str">
        <f t="shared" si="1"/>
        <v>护理</v>
      </c>
      <c r="D11" s="4" t="str">
        <f>"2018012018"</f>
        <v>2018012018</v>
      </c>
      <c r="E11" s="4">
        <v>39</v>
      </c>
      <c r="F11" s="4">
        <v>93</v>
      </c>
      <c r="G11" s="4">
        <f t="shared" si="0"/>
        <v>76.8</v>
      </c>
    </row>
    <row r="12" spans="1:7" ht="15.75">
      <c r="A12" s="1">
        <v>10</v>
      </c>
      <c r="B12" s="3">
        <v>180034</v>
      </c>
      <c r="C12" s="5" t="str">
        <f t="shared" si="1"/>
        <v>护理</v>
      </c>
      <c r="D12" s="4" t="str">
        <f>"2018010909"</f>
        <v>2018010909</v>
      </c>
      <c r="E12" s="4">
        <v>36.5</v>
      </c>
      <c r="F12" s="4">
        <v>94</v>
      </c>
      <c r="G12" s="4">
        <f t="shared" si="0"/>
        <v>76.75</v>
      </c>
    </row>
    <row r="13" spans="1:7" ht="15.75">
      <c r="A13" s="1">
        <v>11</v>
      </c>
      <c r="B13" s="3">
        <v>180034</v>
      </c>
      <c r="C13" s="5" t="str">
        <f t="shared" si="1"/>
        <v>护理</v>
      </c>
      <c r="D13" s="4" t="str">
        <f>"2018010915"</f>
        <v>2018010915</v>
      </c>
      <c r="E13" s="4">
        <v>33</v>
      </c>
      <c r="F13" s="4">
        <v>95.5</v>
      </c>
      <c r="G13" s="4">
        <f t="shared" si="0"/>
        <v>76.75</v>
      </c>
    </row>
    <row r="14" spans="1:7" ht="15.75">
      <c r="A14" s="1">
        <v>12</v>
      </c>
      <c r="B14" s="3">
        <v>180034</v>
      </c>
      <c r="C14" s="5" t="str">
        <f t="shared" si="1"/>
        <v>护理</v>
      </c>
      <c r="D14" s="4" t="str">
        <f>"2018011721"</f>
        <v>2018011721</v>
      </c>
      <c r="E14" s="4">
        <v>36.5</v>
      </c>
      <c r="F14" s="4">
        <v>94</v>
      </c>
      <c r="G14" s="4">
        <f t="shared" si="0"/>
        <v>76.75</v>
      </c>
    </row>
    <row r="15" spans="1:7" ht="15.75">
      <c r="A15" s="1">
        <v>13</v>
      </c>
      <c r="B15" s="3">
        <v>180036</v>
      </c>
      <c r="C15" s="5" t="str">
        <f t="shared" ref="C15" si="2">"助产"</f>
        <v>助产</v>
      </c>
      <c r="D15" s="4" t="str">
        <f>"2018013416"</f>
        <v>2018013416</v>
      </c>
      <c r="E15" s="4">
        <v>43.5</v>
      </c>
      <c r="F15" s="4">
        <v>81</v>
      </c>
      <c r="G15" s="4">
        <f t="shared" si="0"/>
        <v>69.75</v>
      </c>
    </row>
    <row r="16" spans="1:7" ht="15.75">
      <c r="A16" s="1">
        <v>14</v>
      </c>
      <c r="B16" s="3">
        <v>180069</v>
      </c>
      <c r="C16" s="5" t="str">
        <f t="shared" ref="C16:C24" si="3">"护理"</f>
        <v>护理</v>
      </c>
      <c r="D16" s="4" t="str">
        <f>"2018012814"</f>
        <v>2018012814</v>
      </c>
      <c r="E16" s="4">
        <v>38</v>
      </c>
      <c r="F16" s="4">
        <v>89</v>
      </c>
      <c r="G16" s="4">
        <f t="shared" ref="G16:G26" si="4">E16*0.3+F16*0.7</f>
        <v>73.7</v>
      </c>
    </row>
    <row r="17" spans="1:7" ht="15.75">
      <c r="A17" s="1">
        <v>15</v>
      </c>
      <c r="B17" s="3">
        <v>180069</v>
      </c>
      <c r="C17" s="5" t="str">
        <f t="shared" si="3"/>
        <v>护理</v>
      </c>
      <c r="D17" s="4" t="str">
        <f>"2018012727"</f>
        <v>2018012727</v>
      </c>
      <c r="E17" s="4">
        <v>35</v>
      </c>
      <c r="F17" s="4">
        <v>90</v>
      </c>
      <c r="G17" s="4">
        <f t="shared" si="4"/>
        <v>73.5</v>
      </c>
    </row>
    <row r="18" spans="1:7" ht="15.75">
      <c r="A18" s="1">
        <v>16</v>
      </c>
      <c r="B18" s="3">
        <v>180069</v>
      </c>
      <c r="C18" s="5" t="str">
        <f t="shared" si="3"/>
        <v>护理</v>
      </c>
      <c r="D18" s="4" t="str">
        <f>"2018013225"</f>
        <v>2018013225</v>
      </c>
      <c r="E18" s="4">
        <v>42</v>
      </c>
      <c r="F18" s="4">
        <v>87</v>
      </c>
      <c r="G18" s="4">
        <f t="shared" si="4"/>
        <v>73.5</v>
      </c>
    </row>
    <row r="19" spans="1:7" ht="15.75">
      <c r="A19" s="1">
        <v>17</v>
      </c>
      <c r="B19" s="3">
        <v>180069</v>
      </c>
      <c r="C19" s="5" t="str">
        <f t="shared" si="3"/>
        <v>护理</v>
      </c>
      <c r="D19" s="4" t="str">
        <f>"2018012621"</f>
        <v>2018012621</v>
      </c>
      <c r="E19" s="4">
        <v>36.5</v>
      </c>
      <c r="F19" s="4">
        <v>89</v>
      </c>
      <c r="G19" s="4">
        <f t="shared" si="4"/>
        <v>73.25</v>
      </c>
    </row>
    <row r="20" spans="1:7" ht="15.75">
      <c r="A20" s="1">
        <v>18</v>
      </c>
      <c r="B20" s="3">
        <v>180069</v>
      </c>
      <c r="C20" s="5" t="str">
        <f t="shared" si="3"/>
        <v>护理</v>
      </c>
      <c r="D20" s="4" t="str">
        <f>"2018012701"</f>
        <v>2018012701</v>
      </c>
      <c r="E20" s="4">
        <v>36.5</v>
      </c>
      <c r="F20" s="4">
        <v>89</v>
      </c>
      <c r="G20" s="4">
        <f t="shared" si="4"/>
        <v>73.25</v>
      </c>
    </row>
    <row r="21" spans="1:7" ht="15.75">
      <c r="A21" s="1">
        <v>19</v>
      </c>
      <c r="B21" s="3">
        <v>180069</v>
      </c>
      <c r="C21" s="5" t="str">
        <f t="shared" si="3"/>
        <v>护理</v>
      </c>
      <c r="D21" s="4" t="str">
        <f>"2018012913"</f>
        <v>2018012913</v>
      </c>
      <c r="E21" s="4">
        <v>29.5</v>
      </c>
      <c r="F21" s="4">
        <v>92</v>
      </c>
      <c r="G21" s="4">
        <f t="shared" si="4"/>
        <v>73.249999999999986</v>
      </c>
    </row>
    <row r="22" spans="1:7" ht="15.75">
      <c r="A22" s="1">
        <v>20</v>
      </c>
      <c r="B22" s="3">
        <v>180069</v>
      </c>
      <c r="C22" s="5" t="str">
        <f t="shared" si="3"/>
        <v>护理</v>
      </c>
      <c r="D22" s="4" t="str">
        <f>"2018012929"</f>
        <v>2018012929</v>
      </c>
      <c r="E22" s="4">
        <v>50</v>
      </c>
      <c r="F22" s="4">
        <v>83</v>
      </c>
      <c r="G22" s="4">
        <f t="shared" si="4"/>
        <v>73.099999999999994</v>
      </c>
    </row>
    <row r="23" spans="1:7" ht="15.75">
      <c r="A23" s="1">
        <v>21</v>
      </c>
      <c r="B23" s="3">
        <v>180069</v>
      </c>
      <c r="C23" s="5" t="str">
        <f t="shared" si="3"/>
        <v>护理</v>
      </c>
      <c r="D23" s="4" t="str">
        <f>"2018013102"</f>
        <v>2018013102</v>
      </c>
      <c r="E23" s="4">
        <v>50</v>
      </c>
      <c r="F23" s="4">
        <v>83</v>
      </c>
      <c r="G23" s="4">
        <f t="shared" si="4"/>
        <v>73.099999999999994</v>
      </c>
    </row>
    <row r="24" spans="1:7" ht="15.75">
      <c r="A24" s="1">
        <v>22</v>
      </c>
      <c r="B24" s="3">
        <v>180069</v>
      </c>
      <c r="C24" s="5" t="str">
        <f t="shared" si="3"/>
        <v>护理</v>
      </c>
      <c r="D24" s="4" t="str">
        <f>"2018012624"</f>
        <v>2018012624</v>
      </c>
      <c r="E24" s="4">
        <v>49.5</v>
      </c>
      <c r="F24" s="4">
        <v>83</v>
      </c>
      <c r="G24" s="4">
        <f t="shared" si="4"/>
        <v>72.949999999999989</v>
      </c>
    </row>
    <row r="25" spans="1:7" ht="15.75">
      <c r="A25" s="1">
        <v>23</v>
      </c>
      <c r="B25" s="3">
        <v>180071</v>
      </c>
      <c r="C25" s="5" t="str">
        <f>"助产"</f>
        <v>助产</v>
      </c>
      <c r="D25" s="4" t="str">
        <f>"2018014016"</f>
        <v>2018014016</v>
      </c>
      <c r="E25" s="4">
        <v>43</v>
      </c>
      <c r="F25" s="4">
        <v>79</v>
      </c>
      <c r="G25" s="4">
        <f t="shared" si="4"/>
        <v>68.2</v>
      </c>
    </row>
    <row r="26" spans="1:7" ht="15.75">
      <c r="A26" s="1">
        <v>24</v>
      </c>
      <c r="B26" s="3">
        <v>180071</v>
      </c>
      <c r="C26" s="5" t="str">
        <f>"助产"</f>
        <v>助产</v>
      </c>
      <c r="D26" s="4" t="str">
        <f>"2018013525"</f>
        <v>2018013525</v>
      </c>
      <c r="E26" s="4">
        <v>33</v>
      </c>
      <c r="F26" s="4">
        <v>83</v>
      </c>
      <c r="G26" s="4">
        <f t="shared" si="4"/>
        <v>68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微软用户</cp:lastModifiedBy>
  <cp:lastPrinted>2018-04-13T08:58:49Z</cp:lastPrinted>
  <dcterms:created xsi:type="dcterms:W3CDTF">2018-03-26T06:28:53Z</dcterms:created>
  <dcterms:modified xsi:type="dcterms:W3CDTF">2018-04-13T09:18:14Z</dcterms:modified>
</cp:coreProperties>
</file>