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<sst xmlns="http://schemas.openxmlformats.org/spreadsheetml/2006/main" count="10" uniqueCount="10">
  <si>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报考岗位</t>
  </si>
  <si>
    <t>姓名</t>
  </si>
  <si>
    <t>所学专业</t>
  </si>
  <si>
    <t>准考证号</t>
  </si>
  <si>
    <t>公共基础知识成绩</t>
  </si>
  <si>
    <t>专业知识成绩</t>
  </si>
  <si>
    <t>合成成绩</t>
  </si>
  <si>
    <t>排名</t>
  </si>
  <si>
    <t>备注</t>
  </si>
  <si>
    <t>涡阳县2018年部分县直事业单位公开招聘考试递补入围人员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</si>
</sst>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6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184" fontId="2" fillId="0" borderId="1" xfId="0" applyNumberFormat="1" applyFont="1" applyFill="1" applyBorder="1" applyAlignment="1" applyProtection="1">
      <alignment horizontal="center" vertical="center"/>
      <protection locked="0"/>
    </xf>
    <xf numFmtId="184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C3" sqref="C3"/>
    </sheetView>
  </sheetViews>
  <sheetFormatPr defaultColWidth="9.00390625" defaultRowHeight="14.25"/>
  <cols>
    <col min="1" max="1" width="20.75390625" style="0" customWidth="1"/>
    <col min="2" max="2" width="14.375" style="0" customWidth="1"/>
    <col min="3" max="3" width="21.375" style="0" customWidth="1"/>
    <col min="4" max="4" width="17.25390625" style="0" customWidth="1"/>
    <col min="5" max="8" width="10.625" style="0" customWidth="1"/>
  </cols>
  <sheetData>
    <row r="1" spans="1:9" ht="36" customHeight="1">
      <c r="A1" s="7" t="s">
        <v>9</v>
      </c>
      <c r="B1" s="7"/>
      <c r="C1" s="7"/>
      <c r="D1" s="7"/>
      <c r="E1" s="7"/>
      <c r="F1" s="7"/>
      <c r="G1" s="7"/>
      <c r="H1" s="7"/>
      <c r="I1" s="7"/>
    </row>
    <row r="2" spans="1:9" ht="27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6" t="s">
        <v>5</v>
      </c>
      <c r="G2" s="6" t="s">
        <v>6</v>
      </c>
      <c r="H2" s="5" t="s">
        <v>7</v>
      </c>
      <c r="I2" s="5" t="s">
        <v>8</v>
      </c>
    </row>
    <row r="3" spans="1:9" ht="30" customHeight="1">
      <c r="A3" s="1">
        <v>18004</v>
      </c>
      <c r="B3" s="1" t="str">
        <f>"毕守亮"</f>
        <v>毕守亮</v>
      </c>
      <c r="C3" s="1" t="str">
        <f>"政治学与行政学"</f>
        <v>政治学与行政学</v>
      </c>
      <c r="D3" s="1" t="str">
        <f>"20180041413"</f>
        <v>20180041413</v>
      </c>
      <c r="E3" s="2">
        <v>72</v>
      </c>
      <c r="F3" s="3">
        <v>92</v>
      </c>
      <c r="G3" s="3">
        <v>85.99999999999999</v>
      </c>
      <c r="H3" s="4">
        <v>10</v>
      </c>
      <c r="I3" s="1">
        <f aca="true" t="shared" si="0" ref="I3:I10">IF(G3=0,"缺考","")</f>
      </c>
    </row>
    <row r="4" spans="1:9" ht="30" customHeight="1">
      <c r="A4" s="1">
        <v>18004</v>
      </c>
      <c r="B4" s="1" t="str">
        <f>"姚荣顺"</f>
        <v>姚荣顺</v>
      </c>
      <c r="C4" s="1" t="str">
        <f>"政治学与行政学"</f>
        <v>政治学与行政学</v>
      </c>
      <c r="D4" s="1" t="str">
        <f>"20180041405"</f>
        <v>20180041405</v>
      </c>
      <c r="E4" s="2">
        <v>74.9</v>
      </c>
      <c r="F4" s="3">
        <v>89.4</v>
      </c>
      <c r="G4" s="3">
        <v>85.05</v>
      </c>
      <c r="H4" s="4">
        <v>11</v>
      </c>
      <c r="I4" s="1">
        <f t="shared" si="0"/>
      </c>
    </row>
    <row r="5" spans="1:9" ht="30" customHeight="1">
      <c r="A5" s="1">
        <v>18004</v>
      </c>
      <c r="B5" s="1" t="str">
        <f>"王园园"</f>
        <v>王园园</v>
      </c>
      <c r="C5" s="1" t="str">
        <f>"思想政治教育专业"</f>
        <v>思想政治教育专业</v>
      </c>
      <c r="D5" s="1" t="str">
        <f>"20180041418"</f>
        <v>20180041418</v>
      </c>
      <c r="E5" s="2">
        <v>76.9</v>
      </c>
      <c r="F5" s="3">
        <v>87.1</v>
      </c>
      <c r="G5" s="3">
        <v>84.03999999999999</v>
      </c>
      <c r="H5" s="4">
        <v>12</v>
      </c>
      <c r="I5" s="1">
        <f t="shared" si="0"/>
      </c>
    </row>
    <row r="6" spans="1:9" ht="30" customHeight="1">
      <c r="A6" s="1">
        <v>18004</v>
      </c>
      <c r="B6" s="1" t="str">
        <f>"史莉妹"</f>
        <v>史莉妹</v>
      </c>
      <c r="C6" s="1" t="str">
        <f>"思想政治教育"</f>
        <v>思想政治教育</v>
      </c>
      <c r="D6" s="1" t="str">
        <f>"20180041409"</f>
        <v>20180041409</v>
      </c>
      <c r="E6" s="2">
        <v>66.3</v>
      </c>
      <c r="F6" s="3">
        <v>88.10000000000001</v>
      </c>
      <c r="G6" s="3">
        <v>81.56</v>
      </c>
      <c r="H6" s="4">
        <v>13</v>
      </c>
      <c r="I6" s="1">
        <f t="shared" si="0"/>
      </c>
    </row>
    <row r="7" spans="1:9" ht="30" customHeight="1">
      <c r="A7" s="1">
        <v>18009</v>
      </c>
      <c r="B7" s="1" t="str">
        <f>"尤笑语"</f>
        <v>尤笑语</v>
      </c>
      <c r="C7" s="1" t="str">
        <f>"工程管理"</f>
        <v>工程管理</v>
      </c>
      <c r="D7" s="1" t="str">
        <f>"20180091522"</f>
        <v>20180091522</v>
      </c>
      <c r="E7" s="2">
        <v>73.2</v>
      </c>
      <c r="F7" s="3">
        <v>65.7</v>
      </c>
      <c r="G7" s="3">
        <v>67.95</v>
      </c>
      <c r="H7" s="4">
        <v>4</v>
      </c>
      <c r="I7" s="1">
        <f t="shared" si="0"/>
      </c>
    </row>
    <row r="8" spans="1:9" ht="30" customHeight="1">
      <c r="A8" s="1">
        <v>18019</v>
      </c>
      <c r="B8" s="1" t="str">
        <f>"刘经平"</f>
        <v>刘经平</v>
      </c>
      <c r="C8" s="1" t="str">
        <f>"土木工程"</f>
        <v>土木工程</v>
      </c>
      <c r="D8" s="1" t="str">
        <f>"20180190707"</f>
        <v>20180190707</v>
      </c>
      <c r="E8" s="2">
        <v>62.8</v>
      </c>
      <c r="F8" s="3">
        <v>75.10000000000001</v>
      </c>
      <c r="G8" s="3">
        <v>71.41</v>
      </c>
      <c r="H8" s="4">
        <v>4</v>
      </c>
      <c r="I8" s="1">
        <f t="shared" si="0"/>
      </c>
    </row>
    <row r="9" spans="1:9" ht="30" customHeight="1">
      <c r="A9" s="1">
        <v>18024</v>
      </c>
      <c r="B9" s="1" t="str">
        <f>"韩营"</f>
        <v>韩营</v>
      </c>
      <c r="C9" s="1" t="str">
        <f>"环境工程"</f>
        <v>环境工程</v>
      </c>
      <c r="D9" s="1" t="str">
        <f>"20180240523"</f>
        <v>20180240523</v>
      </c>
      <c r="E9" s="2">
        <v>63.4</v>
      </c>
      <c r="F9" s="3">
        <v>67.5</v>
      </c>
      <c r="G9" s="3">
        <v>66.27</v>
      </c>
      <c r="H9" s="4">
        <v>4</v>
      </c>
      <c r="I9" s="1">
        <f t="shared" si="0"/>
      </c>
    </row>
    <row r="10" spans="1:9" ht="30" customHeight="1">
      <c r="A10" s="1">
        <v>18025</v>
      </c>
      <c r="B10" s="1" t="str">
        <f>"刘鹏程"</f>
        <v>刘鹏程</v>
      </c>
      <c r="C10" s="1" t="str">
        <f>"统计学"</f>
        <v>统计学</v>
      </c>
      <c r="D10" s="1" t="str">
        <f>"20180252017"</f>
        <v>20180252017</v>
      </c>
      <c r="E10" s="2">
        <v>65.3</v>
      </c>
      <c r="F10" s="3">
        <v>64.8</v>
      </c>
      <c r="G10" s="3">
        <v>64.94999999999999</v>
      </c>
      <c r="H10" s="4">
        <v>7</v>
      </c>
      <c r="I10" s="1">
        <f t="shared" si="0"/>
      </c>
    </row>
  </sheetData>
  <mergeCells count="1">
    <mergeCell ref="A1:I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2018-10-11T08:29:35Z</dcterms:modified>
  <cp:category/>
  <cp:version/>
  <cp:contentType/>
  <cp:contentStatus/>
</cp:coreProperties>
</file>