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<sst xmlns="http://schemas.openxmlformats.org/spreadsheetml/2006/main" count="6" uniqueCount="6">
  <si>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序号</t>
  </si>
  <si>
    <t>姓名</t>
  </si>
  <si>
    <t>岗位代码</t>
  </si>
  <si>
    <t>准考证号</t>
  </si>
  <si>
    <t>备注</t>
  </si>
  <si>
    <t>2018年涡阳县部分县直事业单位公开招聘工作人员面试人员名单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</si>
</sst>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8.625" style="0" customWidth="1"/>
    <col min="2" max="2" width="20.00390625" style="0" customWidth="1"/>
    <col min="3" max="3" width="17.375" style="0" customWidth="1"/>
    <col min="4" max="4" width="21.25390625" style="0" customWidth="1"/>
    <col min="5" max="5" width="15.50390625" style="0" customWidth="1"/>
  </cols>
  <sheetData>
    <row r="1" spans="1:5" ht="30" customHeight="1">
      <c r="A1" s="4" t="s">
        <v>5</v>
      </c>
      <c r="B1" s="4"/>
      <c r="C1" s="4"/>
      <c r="D1" s="4"/>
      <c r="E1" s="4"/>
    </row>
    <row r="2" spans="1:5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30" customHeight="1">
      <c r="A3" s="2">
        <v>1</v>
      </c>
      <c r="B3" s="2" t="str">
        <f>"杨军"</f>
        <v>杨军</v>
      </c>
      <c r="C3" s="2">
        <v>18001</v>
      </c>
      <c r="D3" s="2" t="str">
        <f>"20180010105"</f>
        <v>20180010105</v>
      </c>
      <c r="E3" s="3"/>
    </row>
    <row r="4" spans="1:5" ht="30" customHeight="1">
      <c r="A4" s="2">
        <v>2</v>
      </c>
      <c r="B4" s="1" t="str">
        <f>"赵东伟"</f>
        <v>赵东伟</v>
      </c>
      <c r="C4" s="2">
        <v>18001</v>
      </c>
      <c r="D4" s="1" t="str">
        <f>"20180010219"</f>
        <v>20180010219</v>
      </c>
      <c r="E4" s="3"/>
    </row>
    <row r="5" spans="1:5" ht="30" customHeight="1">
      <c r="A5" s="2">
        <v>3</v>
      </c>
      <c r="B5" s="1" t="str">
        <f>"张锋"</f>
        <v>张锋</v>
      </c>
      <c r="C5" s="2">
        <v>18001</v>
      </c>
      <c r="D5" s="1" t="str">
        <f>"20180010129"</f>
        <v>20180010129</v>
      </c>
      <c r="E5" s="3"/>
    </row>
    <row r="6" spans="1:5" ht="30" customHeight="1">
      <c r="A6" s="2">
        <v>4</v>
      </c>
      <c r="B6" s="1" t="str">
        <f>"王东"</f>
        <v>王东</v>
      </c>
      <c r="C6" s="2">
        <v>18001</v>
      </c>
      <c r="D6" s="1" t="str">
        <f>"20180010121"</f>
        <v>20180010121</v>
      </c>
      <c r="E6" s="3"/>
    </row>
    <row r="7" spans="1:5" ht="30" customHeight="1">
      <c r="A7" s="2">
        <v>5</v>
      </c>
      <c r="B7" s="1" t="str">
        <f>"欧阳德"</f>
        <v>欧阳德</v>
      </c>
      <c r="C7" s="2">
        <v>18001</v>
      </c>
      <c r="D7" s="1" t="str">
        <f>"20180010210"</f>
        <v>20180010210</v>
      </c>
      <c r="E7" s="3"/>
    </row>
    <row r="8" spans="1:5" ht="30" customHeight="1">
      <c r="A8" s="2">
        <v>6</v>
      </c>
      <c r="B8" s="1" t="str">
        <f>"李曦"</f>
        <v>李曦</v>
      </c>
      <c r="C8" s="2">
        <v>18001</v>
      </c>
      <c r="D8" s="1" t="str">
        <f>"20180010218"</f>
        <v>20180010218</v>
      </c>
      <c r="E8" s="3"/>
    </row>
    <row r="9" spans="1:5" ht="30" customHeight="1">
      <c r="A9" s="2">
        <v>7</v>
      </c>
      <c r="B9" s="1" t="str">
        <f>"朱海"</f>
        <v>朱海</v>
      </c>
      <c r="C9" s="1">
        <v>18002</v>
      </c>
      <c r="D9" s="1" t="str">
        <f>"20180020329"</f>
        <v>20180020329</v>
      </c>
      <c r="E9" s="3"/>
    </row>
    <row r="10" spans="1:5" ht="30" customHeight="1">
      <c r="A10" s="2">
        <v>8</v>
      </c>
      <c r="B10" s="1" t="str">
        <f>"邓博宇"</f>
        <v>邓博宇</v>
      </c>
      <c r="C10" s="1">
        <v>18002</v>
      </c>
      <c r="D10" s="1" t="str">
        <f>"20180020429"</f>
        <v>20180020429</v>
      </c>
      <c r="E10" s="3"/>
    </row>
    <row r="11" spans="1:5" ht="30" customHeight="1">
      <c r="A11" s="2">
        <v>9</v>
      </c>
      <c r="B11" s="1" t="str">
        <f>"于占"</f>
        <v>于占</v>
      </c>
      <c r="C11" s="1">
        <v>18002</v>
      </c>
      <c r="D11" s="1" t="str">
        <f>"20180020321"</f>
        <v>20180020321</v>
      </c>
      <c r="E11" s="3"/>
    </row>
    <row r="12" spans="1:5" ht="30" customHeight="1">
      <c r="A12" s="2">
        <v>10</v>
      </c>
      <c r="B12" s="1" t="str">
        <f>"姬亚东"</f>
        <v>姬亚东</v>
      </c>
      <c r="C12" s="1">
        <v>18002</v>
      </c>
      <c r="D12" s="1" t="str">
        <f>"20180020311"</f>
        <v>20180020311</v>
      </c>
      <c r="E12" s="3"/>
    </row>
    <row r="13" spans="1:5" ht="30" customHeight="1">
      <c r="A13" s="2">
        <v>11</v>
      </c>
      <c r="B13" s="1" t="str">
        <f>"方昱"</f>
        <v>方昱</v>
      </c>
      <c r="C13" s="1">
        <v>18002</v>
      </c>
      <c r="D13" s="1" t="str">
        <f>"20180020410"</f>
        <v>20180020410</v>
      </c>
      <c r="E13" s="3"/>
    </row>
    <row r="14" spans="1:5" ht="30" customHeight="1">
      <c r="A14" s="2">
        <v>12</v>
      </c>
      <c r="B14" s="1" t="str">
        <f>"李奔"</f>
        <v>李奔</v>
      </c>
      <c r="C14" s="1">
        <v>18002</v>
      </c>
      <c r="D14" s="1" t="str">
        <f>"20180020427"</f>
        <v>20180020427</v>
      </c>
      <c r="E14" s="3"/>
    </row>
    <row r="15" spans="1:5" ht="30" customHeight="1">
      <c r="A15" s="2">
        <v>13</v>
      </c>
      <c r="B15" s="1" t="str">
        <f>"陈烁"</f>
        <v>陈烁</v>
      </c>
      <c r="C15" s="1">
        <v>18003</v>
      </c>
      <c r="D15" s="1" t="str">
        <f>"20180030806"</f>
        <v>20180030806</v>
      </c>
      <c r="E15" s="3"/>
    </row>
    <row r="16" spans="1:5" ht="30" customHeight="1">
      <c r="A16" s="2">
        <v>14</v>
      </c>
      <c r="B16" s="1" t="str">
        <f>"杨梦娟"</f>
        <v>杨梦娟</v>
      </c>
      <c r="C16" s="1">
        <v>18003</v>
      </c>
      <c r="D16" s="1" t="str">
        <f>"20180030918"</f>
        <v>20180030918</v>
      </c>
      <c r="E16" s="3"/>
    </row>
    <row r="17" spans="1:5" ht="30" customHeight="1">
      <c r="A17" s="2">
        <v>15</v>
      </c>
      <c r="B17" s="1" t="str">
        <f>"尹灵美"</f>
        <v>尹灵美</v>
      </c>
      <c r="C17" s="1">
        <v>18003</v>
      </c>
      <c r="D17" s="1" t="str">
        <f>"20180030828"</f>
        <v>20180030828</v>
      </c>
      <c r="E17" s="3"/>
    </row>
    <row r="18" spans="1:5" ht="30" customHeight="1">
      <c r="A18" s="2">
        <v>16</v>
      </c>
      <c r="B18" s="1" t="str">
        <f>"蒋绮"</f>
        <v>蒋绮</v>
      </c>
      <c r="C18" s="1">
        <v>18003</v>
      </c>
      <c r="D18" s="1" t="str">
        <f>"20180031025"</f>
        <v>20180031025</v>
      </c>
      <c r="E18" s="3"/>
    </row>
    <row r="19" spans="1:5" ht="30" customHeight="1">
      <c r="A19" s="2">
        <v>17</v>
      </c>
      <c r="B19" s="1" t="str">
        <f>"邓媛媛"</f>
        <v>邓媛媛</v>
      </c>
      <c r="C19" s="1">
        <v>18003</v>
      </c>
      <c r="D19" s="1" t="str">
        <f>"20180031310"</f>
        <v>20180031310</v>
      </c>
      <c r="E19" s="3"/>
    </row>
    <row r="20" spans="1:5" ht="30" customHeight="1">
      <c r="A20" s="2">
        <v>18</v>
      </c>
      <c r="B20" s="1" t="str">
        <f>"周家铭"</f>
        <v>周家铭</v>
      </c>
      <c r="C20" s="1">
        <v>18003</v>
      </c>
      <c r="D20" s="1" t="str">
        <f>"20180030930"</f>
        <v>20180030930</v>
      </c>
      <c r="E20" s="3"/>
    </row>
    <row r="21" spans="1:5" ht="30" customHeight="1">
      <c r="A21" s="2">
        <v>19</v>
      </c>
      <c r="B21" s="1" t="str">
        <f>"张秋芬"</f>
        <v>张秋芬</v>
      </c>
      <c r="C21" s="1">
        <v>18003</v>
      </c>
      <c r="D21" s="1" t="str">
        <f>"20180031022"</f>
        <v>20180031022</v>
      </c>
      <c r="E21" s="3"/>
    </row>
    <row r="22" spans="1:5" ht="30" customHeight="1">
      <c r="A22" s="2">
        <v>20</v>
      </c>
      <c r="B22" s="1" t="str">
        <f>"董梦瑶"</f>
        <v>董梦瑶</v>
      </c>
      <c r="C22" s="1">
        <v>18003</v>
      </c>
      <c r="D22" s="1" t="str">
        <f>"20180030826"</f>
        <v>20180030826</v>
      </c>
      <c r="E22" s="3"/>
    </row>
    <row r="23" spans="1:5" ht="30" customHeight="1">
      <c r="A23" s="2">
        <v>21</v>
      </c>
      <c r="B23" s="1" t="str">
        <f>"王佳惠"</f>
        <v>王佳惠</v>
      </c>
      <c r="C23" s="1">
        <v>18003</v>
      </c>
      <c r="D23" s="1" t="str">
        <f>"20180031221"</f>
        <v>20180031221</v>
      </c>
      <c r="E23" s="3"/>
    </row>
    <row r="24" spans="1:5" ht="30" customHeight="1">
      <c r="A24" s="2">
        <v>22</v>
      </c>
      <c r="B24" s="1" t="str">
        <f>"马卫星"</f>
        <v>马卫星</v>
      </c>
      <c r="C24" s="1">
        <v>18004</v>
      </c>
      <c r="D24" s="1" t="str">
        <f>"20180041403"</f>
        <v>20180041403</v>
      </c>
      <c r="E24" s="3"/>
    </row>
    <row r="25" spans="1:5" ht="30" customHeight="1">
      <c r="A25" s="2">
        <v>23</v>
      </c>
      <c r="B25" s="1" t="str">
        <f>"曹鹏"</f>
        <v>曹鹏</v>
      </c>
      <c r="C25" s="1">
        <v>18004</v>
      </c>
      <c r="D25" s="1" t="str">
        <f>"20180041411"</f>
        <v>20180041411</v>
      </c>
      <c r="E25" s="3"/>
    </row>
    <row r="26" spans="1:5" ht="30" customHeight="1">
      <c r="A26" s="2">
        <v>24</v>
      </c>
      <c r="B26" s="1" t="str">
        <f>"袁登银"</f>
        <v>袁登银</v>
      </c>
      <c r="C26" s="1">
        <v>18004</v>
      </c>
      <c r="D26" s="1" t="str">
        <f>"20180041414"</f>
        <v>20180041414</v>
      </c>
      <c r="E26" s="3"/>
    </row>
    <row r="27" spans="1:5" ht="30" customHeight="1">
      <c r="A27" s="2">
        <v>25</v>
      </c>
      <c r="B27" s="1" t="str">
        <f>"彭达"</f>
        <v>彭达</v>
      </c>
      <c r="C27" s="1">
        <v>18004</v>
      </c>
      <c r="D27" s="1" t="str">
        <f>"20180041408"</f>
        <v>20180041408</v>
      </c>
      <c r="E27" s="3"/>
    </row>
    <row r="28" spans="1:5" ht="30" customHeight="1">
      <c r="A28" s="2">
        <v>26</v>
      </c>
      <c r="B28" s="1" t="str">
        <f>"刘明海"</f>
        <v>刘明海</v>
      </c>
      <c r="C28" s="1">
        <v>18004</v>
      </c>
      <c r="D28" s="1" t="str">
        <f>"20180041404"</f>
        <v>20180041404</v>
      </c>
      <c r="E28" s="3"/>
    </row>
    <row r="29" spans="1:5" ht="30" customHeight="1">
      <c r="A29" s="2">
        <v>27</v>
      </c>
      <c r="B29" s="1" t="str">
        <f>"姚荣顺"</f>
        <v>姚荣顺</v>
      </c>
      <c r="C29" s="1">
        <v>18004</v>
      </c>
      <c r="D29" s="1" t="str">
        <f>"20180041405"</f>
        <v>20180041405</v>
      </c>
      <c r="E29" s="3"/>
    </row>
    <row r="30" spans="1:5" ht="30" customHeight="1">
      <c r="A30" s="2">
        <v>28</v>
      </c>
      <c r="B30" s="1" t="str">
        <f>"王园园"</f>
        <v>王园园</v>
      </c>
      <c r="C30" s="1">
        <v>18004</v>
      </c>
      <c r="D30" s="1" t="str">
        <f>"20180041418"</f>
        <v>20180041418</v>
      </c>
      <c r="E30" s="3"/>
    </row>
    <row r="31" spans="1:5" ht="30" customHeight="1">
      <c r="A31" s="2">
        <v>29</v>
      </c>
      <c r="B31" s="1" t="str">
        <f>"史莉妹"</f>
        <v>史莉妹</v>
      </c>
      <c r="C31" s="1">
        <v>18004</v>
      </c>
      <c r="D31" s="1" t="str">
        <f>"20180041409"</f>
        <v>20180041409</v>
      </c>
      <c r="E31" s="3"/>
    </row>
    <row r="32" spans="1:5" ht="30" customHeight="1">
      <c r="A32" s="2">
        <v>30</v>
      </c>
      <c r="B32" s="1" t="str">
        <f>"宋湾湾"</f>
        <v>宋湾湾</v>
      </c>
      <c r="C32" s="1">
        <v>18004</v>
      </c>
      <c r="D32" s="1" t="str">
        <f>"20180041407"</f>
        <v>20180041407</v>
      </c>
      <c r="E32" s="3"/>
    </row>
    <row r="33" spans="1:5" ht="30" customHeight="1">
      <c r="A33" s="2">
        <v>31</v>
      </c>
      <c r="B33" s="1" t="str">
        <f>"武永强"</f>
        <v>武永强</v>
      </c>
      <c r="C33" s="1">
        <v>18006</v>
      </c>
      <c r="D33" s="1" t="str">
        <f>"20180061424"</f>
        <v>20180061424</v>
      </c>
      <c r="E33" s="3"/>
    </row>
    <row r="34" spans="1:5" ht="30" customHeight="1">
      <c r="A34" s="2">
        <v>32</v>
      </c>
      <c r="B34" s="1" t="str">
        <f>"汪浩然"</f>
        <v>汪浩然</v>
      </c>
      <c r="C34" s="1">
        <v>18008</v>
      </c>
      <c r="D34" s="1" t="str">
        <f>"20180082205"</f>
        <v>20180082205</v>
      </c>
      <c r="E34" s="3"/>
    </row>
    <row r="35" spans="1:5" ht="30" customHeight="1">
      <c r="A35" s="2">
        <v>33</v>
      </c>
      <c r="B35" s="1" t="str">
        <f>"张启亮"</f>
        <v>张启亮</v>
      </c>
      <c r="C35" s="1">
        <v>18008</v>
      </c>
      <c r="D35" s="1" t="str">
        <f>"20180082208"</f>
        <v>20180082208</v>
      </c>
      <c r="E35" s="3"/>
    </row>
    <row r="36" spans="1:5" ht="30" customHeight="1">
      <c r="A36" s="2">
        <v>34</v>
      </c>
      <c r="B36" s="1" t="str">
        <f>"杨柳"</f>
        <v>杨柳</v>
      </c>
      <c r="C36" s="1">
        <v>18008</v>
      </c>
      <c r="D36" s="1" t="str">
        <f>"20180082201"</f>
        <v>20180082201</v>
      </c>
      <c r="E36" s="3"/>
    </row>
    <row r="37" spans="1:5" ht="30" customHeight="1">
      <c r="A37" s="2">
        <v>35</v>
      </c>
      <c r="B37" s="1" t="str">
        <f>"廖超伦"</f>
        <v>廖超伦</v>
      </c>
      <c r="C37" s="1">
        <v>18009</v>
      </c>
      <c r="D37" s="1" t="str">
        <f>"20180091513"</f>
        <v>20180091513</v>
      </c>
      <c r="E37" s="3"/>
    </row>
    <row r="38" spans="1:5" ht="30" customHeight="1">
      <c r="A38" s="2">
        <v>36</v>
      </c>
      <c r="B38" s="1" t="str">
        <f>"王涛"</f>
        <v>王涛</v>
      </c>
      <c r="C38" s="1">
        <v>18009</v>
      </c>
      <c r="D38" s="1" t="str">
        <f>"20180091509"</f>
        <v>20180091509</v>
      </c>
      <c r="E38" s="3"/>
    </row>
    <row r="39" spans="1:5" ht="30" customHeight="1">
      <c r="A39" s="2">
        <v>37</v>
      </c>
      <c r="B39" s="1" t="str">
        <f>"尤笑语"</f>
        <v>尤笑语</v>
      </c>
      <c r="C39" s="1">
        <v>18009</v>
      </c>
      <c r="D39" s="1" t="str">
        <f>"20180091522"</f>
        <v>20180091522</v>
      </c>
      <c r="E39" s="3"/>
    </row>
    <row r="40" spans="1:5" ht="30" customHeight="1">
      <c r="A40" s="2">
        <v>38</v>
      </c>
      <c r="B40" s="1" t="str">
        <f>"董荃"</f>
        <v>董荃</v>
      </c>
      <c r="C40" s="1">
        <v>18010</v>
      </c>
      <c r="D40" s="1" t="str">
        <f>"20180101430"</f>
        <v>20180101430</v>
      </c>
      <c r="E40" s="3"/>
    </row>
    <row r="41" spans="1:5" ht="30" customHeight="1">
      <c r="A41" s="2">
        <v>39</v>
      </c>
      <c r="B41" s="1" t="str">
        <f>"刘子豪"</f>
        <v>刘子豪</v>
      </c>
      <c r="C41" s="1">
        <v>18011</v>
      </c>
      <c r="D41" s="1" t="str">
        <f>"20180112101"</f>
        <v>20180112101</v>
      </c>
      <c r="E41" s="3"/>
    </row>
    <row r="42" spans="1:5" ht="30" customHeight="1">
      <c r="A42" s="2">
        <v>40</v>
      </c>
      <c r="B42" s="1" t="str">
        <f>"龚文晴"</f>
        <v>龚文晴</v>
      </c>
      <c r="C42" s="1">
        <v>18011</v>
      </c>
      <c r="D42" s="1" t="str">
        <f>"20180112102"</f>
        <v>20180112102</v>
      </c>
      <c r="E42" s="3"/>
    </row>
    <row r="43" spans="1:5" ht="30" customHeight="1">
      <c r="A43" s="2">
        <v>41</v>
      </c>
      <c r="B43" s="1" t="str">
        <f>"张瀚林"</f>
        <v>张瀚林</v>
      </c>
      <c r="C43" s="1">
        <v>18012</v>
      </c>
      <c r="D43" s="1" t="str">
        <f>"20180121529"</f>
        <v>20180121529</v>
      </c>
      <c r="E43" s="3"/>
    </row>
    <row r="44" spans="1:5" ht="30" customHeight="1">
      <c r="A44" s="2">
        <v>42</v>
      </c>
      <c r="B44" s="1" t="str">
        <f>"张大伟"</f>
        <v>张大伟</v>
      </c>
      <c r="C44" s="1">
        <v>18012</v>
      </c>
      <c r="D44" s="1" t="str">
        <f>"20180121528"</f>
        <v>20180121528</v>
      </c>
      <c r="E44" s="3"/>
    </row>
    <row r="45" spans="1:5" ht="30" customHeight="1">
      <c r="A45" s="2">
        <v>43</v>
      </c>
      <c r="B45" s="1" t="str">
        <f>"王先峰"</f>
        <v>王先峰</v>
      </c>
      <c r="C45" s="1">
        <v>18012</v>
      </c>
      <c r="D45" s="1" t="str">
        <f>"20180121530"</f>
        <v>20180121530</v>
      </c>
      <c r="E45" s="3"/>
    </row>
    <row r="46" spans="1:5" ht="30" customHeight="1">
      <c r="A46" s="2">
        <v>44</v>
      </c>
      <c r="B46" s="1" t="str">
        <f>"周新杰"</f>
        <v>周新杰</v>
      </c>
      <c r="C46" s="1">
        <v>18013</v>
      </c>
      <c r="D46" s="1" t="str">
        <f>"20180132114"</f>
        <v>20180132114</v>
      </c>
      <c r="E46" s="3"/>
    </row>
    <row r="47" spans="1:5" ht="30" customHeight="1">
      <c r="A47" s="2">
        <v>45</v>
      </c>
      <c r="B47" s="1" t="str">
        <f>"陈彪"</f>
        <v>陈彪</v>
      </c>
      <c r="C47" s="1">
        <v>18013</v>
      </c>
      <c r="D47" s="1" t="str">
        <f>"20180132125"</f>
        <v>20180132125</v>
      </c>
      <c r="E47" s="3"/>
    </row>
    <row r="48" spans="1:5" ht="30" customHeight="1">
      <c r="A48" s="2">
        <v>46</v>
      </c>
      <c r="B48" s="1" t="str">
        <f>"马鹏程"</f>
        <v>马鹏程</v>
      </c>
      <c r="C48" s="1">
        <v>18013</v>
      </c>
      <c r="D48" s="1" t="str">
        <f>"20180132123"</f>
        <v>20180132123</v>
      </c>
      <c r="E48" s="3"/>
    </row>
    <row r="49" spans="1:5" ht="30" customHeight="1">
      <c r="A49" s="2">
        <v>47</v>
      </c>
      <c r="B49" s="1" t="str">
        <f>"王伟杰"</f>
        <v>王伟杰</v>
      </c>
      <c r="C49" s="1">
        <v>18014</v>
      </c>
      <c r="D49" s="1" t="str">
        <f>"20180140530"</f>
        <v>20180140530</v>
      </c>
      <c r="E49" s="3"/>
    </row>
    <row r="50" spans="1:5" ht="30" customHeight="1">
      <c r="A50" s="2">
        <v>48</v>
      </c>
      <c r="B50" s="1" t="str">
        <f>"李磊"</f>
        <v>李磊</v>
      </c>
      <c r="C50" s="1">
        <v>18014</v>
      </c>
      <c r="D50" s="1" t="str">
        <f>"20180140611"</f>
        <v>20180140611</v>
      </c>
      <c r="E50" s="3"/>
    </row>
    <row r="51" spans="1:5" ht="30" customHeight="1">
      <c r="A51" s="2">
        <v>49</v>
      </c>
      <c r="B51" s="1" t="str">
        <f>"焦东"</f>
        <v>焦东</v>
      </c>
      <c r="C51" s="1">
        <v>18014</v>
      </c>
      <c r="D51" s="1" t="str">
        <f>"20180140606"</f>
        <v>20180140606</v>
      </c>
      <c r="E51" s="3"/>
    </row>
    <row r="52" spans="1:5" ht="30" customHeight="1">
      <c r="A52" s="2">
        <v>50</v>
      </c>
      <c r="B52" s="1" t="str">
        <f>"秦帅帅"</f>
        <v>秦帅帅</v>
      </c>
      <c r="C52" s="1">
        <v>18015</v>
      </c>
      <c r="D52" s="1" t="str">
        <f>"20180152127"</f>
        <v>20180152127</v>
      </c>
      <c r="E52" s="3"/>
    </row>
    <row r="53" spans="1:5" ht="30" customHeight="1">
      <c r="A53" s="2">
        <v>51</v>
      </c>
      <c r="B53" s="1" t="str">
        <f>"穆秀秀"</f>
        <v>穆秀秀</v>
      </c>
      <c r="C53" s="1">
        <v>18015</v>
      </c>
      <c r="D53" s="1" t="str">
        <f>"20180152126"</f>
        <v>20180152126</v>
      </c>
      <c r="E53" s="3"/>
    </row>
    <row r="54" spans="1:5" ht="30" customHeight="1">
      <c r="A54" s="2">
        <v>52</v>
      </c>
      <c r="B54" s="1" t="str">
        <f>"韩洪影"</f>
        <v>韩洪影</v>
      </c>
      <c r="C54" s="1">
        <v>18015</v>
      </c>
      <c r="D54" s="1" t="str">
        <f>"20180152128"</f>
        <v>20180152128</v>
      </c>
      <c r="E54" s="3"/>
    </row>
    <row r="55" spans="1:5" ht="30" customHeight="1">
      <c r="A55" s="2">
        <v>53</v>
      </c>
      <c r="B55" s="1" t="str">
        <f>"张晨"</f>
        <v>张晨</v>
      </c>
      <c r="C55" s="1">
        <v>18016</v>
      </c>
      <c r="D55" s="1" t="str">
        <f>"20180161728"</f>
        <v>20180161728</v>
      </c>
      <c r="E55" s="3"/>
    </row>
    <row r="56" spans="1:5" ht="30" customHeight="1">
      <c r="A56" s="2">
        <v>54</v>
      </c>
      <c r="B56" s="1" t="str">
        <f>"江雪丽"</f>
        <v>江雪丽</v>
      </c>
      <c r="C56" s="1">
        <v>18016</v>
      </c>
      <c r="D56" s="1" t="str">
        <f>"20180161613"</f>
        <v>20180161613</v>
      </c>
      <c r="E56" s="3"/>
    </row>
    <row r="57" spans="1:5" ht="30" customHeight="1">
      <c r="A57" s="2">
        <v>55</v>
      </c>
      <c r="B57" s="1" t="str">
        <f>"栗红雨"</f>
        <v>栗红雨</v>
      </c>
      <c r="C57" s="1">
        <v>18016</v>
      </c>
      <c r="D57" s="1" t="str">
        <f>"20180161729"</f>
        <v>20180161729</v>
      </c>
      <c r="E57" s="3"/>
    </row>
    <row r="58" spans="1:5" ht="30" customHeight="1">
      <c r="A58" s="2">
        <v>56</v>
      </c>
      <c r="B58" s="1" t="str">
        <f>"王世友"</f>
        <v>王世友</v>
      </c>
      <c r="C58" s="1">
        <v>18017</v>
      </c>
      <c r="D58" s="1" t="str">
        <f>"20180171827"</f>
        <v>20180171827</v>
      </c>
      <c r="E58" s="3"/>
    </row>
    <row r="59" spans="1:5" ht="30" customHeight="1">
      <c r="A59" s="2">
        <v>57</v>
      </c>
      <c r="B59" s="1" t="str">
        <f>"武杨名"</f>
        <v>武杨名</v>
      </c>
      <c r="C59" s="1">
        <v>18017</v>
      </c>
      <c r="D59" s="1" t="str">
        <f>"20180171820"</f>
        <v>20180171820</v>
      </c>
      <c r="E59" s="3"/>
    </row>
    <row r="60" spans="1:5" ht="30" customHeight="1">
      <c r="A60" s="2">
        <v>58</v>
      </c>
      <c r="B60" s="1" t="str">
        <f>"陆雷"</f>
        <v>陆雷</v>
      </c>
      <c r="C60" s="1">
        <v>18017</v>
      </c>
      <c r="D60" s="1" t="str">
        <f>"20180171818"</f>
        <v>20180171818</v>
      </c>
      <c r="E60" s="3"/>
    </row>
    <row r="61" spans="1:5" ht="30" customHeight="1">
      <c r="A61" s="2">
        <v>59</v>
      </c>
      <c r="B61" s="1" t="str">
        <f>"姜坤"</f>
        <v>姜坤</v>
      </c>
      <c r="C61" s="1">
        <v>18019</v>
      </c>
      <c r="D61" s="1" t="str">
        <f>"20180190627"</f>
        <v>20180190627</v>
      </c>
      <c r="E61" s="3"/>
    </row>
    <row r="62" spans="1:5" ht="30" customHeight="1">
      <c r="A62" s="2">
        <v>60</v>
      </c>
      <c r="B62" s="1" t="str">
        <f>"唐猛"</f>
        <v>唐猛</v>
      </c>
      <c r="C62" s="1">
        <v>18019</v>
      </c>
      <c r="D62" s="1" t="str">
        <f>"20180190624"</f>
        <v>20180190624</v>
      </c>
      <c r="E62" s="3"/>
    </row>
    <row r="63" spans="1:5" ht="30" customHeight="1">
      <c r="A63" s="2">
        <v>61</v>
      </c>
      <c r="B63" s="1" t="str">
        <f>"刘经平"</f>
        <v>刘经平</v>
      </c>
      <c r="C63" s="1">
        <v>18019</v>
      </c>
      <c r="D63" s="1" t="str">
        <f>"20180190707"</f>
        <v>20180190707</v>
      </c>
      <c r="E63" s="3"/>
    </row>
    <row r="64" spans="1:5" ht="30" customHeight="1">
      <c r="A64" s="2">
        <v>62</v>
      </c>
      <c r="B64" s="1" t="str">
        <f>"董群群"</f>
        <v>董群群</v>
      </c>
      <c r="C64" s="1">
        <v>18020</v>
      </c>
      <c r="D64" s="1" t="str">
        <f>"20180201925"</f>
        <v>20180201925</v>
      </c>
      <c r="E64" s="3"/>
    </row>
    <row r="65" spans="1:5" ht="30" customHeight="1">
      <c r="A65" s="2">
        <v>63</v>
      </c>
      <c r="B65" s="1" t="str">
        <f>"马丹凤"</f>
        <v>马丹凤</v>
      </c>
      <c r="C65" s="1">
        <v>18020</v>
      </c>
      <c r="D65" s="1" t="str">
        <f>"20180202001"</f>
        <v>20180202001</v>
      </c>
      <c r="E65" s="3"/>
    </row>
    <row r="66" spans="1:5" ht="30" customHeight="1">
      <c r="A66" s="2">
        <v>64</v>
      </c>
      <c r="B66" s="1" t="str">
        <f>"蒋创星"</f>
        <v>蒋创星</v>
      </c>
      <c r="C66" s="1">
        <v>18020</v>
      </c>
      <c r="D66" s="1" t="str">
        <f>"20180202012"</f>
        <v>20180202012</v>
      </c>
      <c r="E66" s="3"/>
    </row>
    <row r="67" spans="1:5" ht="30" customHeight="1">
      <c r="A67" s="2">
        <v>65</v>
      </c>
      <c r="B67" s="1" t="str">
        <f>"董军"</f>
        <v>董军</v>
      </c>
      <c r="C67" s="1">
        <v>18022</v>
      </c>
      <c r="D67" s="1" t="str">
        <f>"20180222221"</f>
        <v>20180222221</v>
      </c>
      <c r="E67" s="3"/>
    </row>
    <row r="68" spans="1:5" ht="30" customHeight="1">
      <c r="A68" s="2">
        <v>66</v>
      </c>
      <c r="B68" s="1" t="str">
        <f>"润凯"</f>
        <v>润凯</v>
      </c>
      <c r="C68" s="1">
        <v>18022</v>
      </c>
      <c r="D68" s="1" t="str">
        <f>"20180222217"</f>
        <v>20180222217</v>
      </c>
      <c r="E68" s="3"/>
    </row>
    <row r="69" spans="1:5" ht="30" customHeight="1">
      <c r="A69" s="2">
        <v>67</v>
      </c>
      <c r="B69" s="1" t="str">
        <f>"白金鹏"</f>
        <v>白金鹏</v>
      </c>
      <c r="C69" s="1">
        <v>18022</v>
      </c>
      <c r="D69" s="1" t="str">
        <f>"20180222220"</f>
        <v>20180222220</v>
      </c>
      <c r="E69" s="3"/>
    </row>
    <row r="70" spans="1:5" ht="30" customHeight="1">
      <c r="A70" s="2">
        <v>68</v>
      </c>
      <c r="B70" s="1" t="str">
        <f>"王明月"</f>
        <v>王明月</v>
      </c>
      <c r="C70" s="1">
        <v>18022</v>
      </c>
      <c r="D70" s="1" t="str">
        <f>"20180222222"</f>
        <v>20180222222</v>
      </c>
      <c r="E70" s="3"/>
    </row>
    <row r="71" spans="1:5" ht="30" customHeight="1">
      <c r="A71" s="2">
        <v>69</v>
      </c>
      <c r="B71" s="1" t="str">
        <f>"孙彦斌"</f>
        <v>孙彦斌</v>
      </c>
      <c r="C71" s="1">
        <v>18023</v>
      </c>
      <c r="D71" s="1" t="str">
        <f>"20180232225"</f>
        <v>20180232225</v>
      </c>
      <c r="E71" s="3"/>
    </row>
    <row r="72" spans="1:5" ht="30" customHeight="1">
      <c r="A72" s="2">
        <v>70</v>
      </c>
      <c r="B72" s="1" t="str">
        <f>"李凤翥"</f>
        <v>李凤翥</v>
      </c>
      <c r="C72" s="1">
        <v>18024</v>
      </c>
      <c r="D72" s="1" t="str">
        <f>"20180240519"</f>
        <v>20180240519</v>
      </c>
      <c r="E72" s="3"/>
    </row>
    <row r="73" spans="1:5" ht="30" customHeight="1">
      <c r="A73" s="2">
        <v>71</v>
      </c>
      <c r="B73" s="1" t="str">
        <f>"徐磊"</f>
        <v>徐磊</v>
      </c>
      <c r="C73" s="1">
        <v>18024</v>
      </c>
      <c r="D73" s="1" t="str">
        <f>"20180240524"</f>
        <v>20180240524</v>
      </c>
      <c r="E73" s="3"/>
    </row>
    <row r="74" spans="1:5" ht="30" customHeight="1">
      <c r="A74" s="2">
        <v>72</v>
      </c>
      <c r="B74" s="1" t="str">
        <f>"陈兰兰"</f>
        <v>陈兰兰</v>
      </c>
      <c r="C74" s="1">
        <v>18025</v>
      </c>
      <c r="D74" s="1" t="str">
        <f>"20180252020"</f>
        <v>20180252020</v>
      </c>
      <c r="E74" s="3"/>
    </row>
    <row r="75" spans="1:5" ht="30" customHeight="1">
      <c r="A75" s="2">
        <v>73</v>
      </c>
      <c r="B75" s="1" t="str">
        <f>"张海燕"</f>
        <v>张海燕</v>
      </c>
      <c r="C75" s="1">
        <v>18025</v>
      </c>
      <c r="D75" s="1" t="str">
        <f>"20180252013"</f>
        <v>20180252013</v>
      </c>
      <c r="E75" s="3"/>
    </row>
    <row r="76" spans="1:5" ht="30" customHeight="1">
      <c r="A76" s="2">
        <v>74</v>
      </c>
      <c r="B76" s="1" t="str">
        <f>"王玉钰"</f>
        <v>王玉钰</v>
      </c>
      <c r="C76" s="1">
        <v>18025</v>
      </c>
      <c r="D76" s="1" t="str">
        <f>"20180252021"</f>
        <v>20180252021</v>
      </c>
      <c r="E76" s="3"/>
    </row>
    <row r="77" spans="1:5" ht="30" customHeight="1">
      <c r="A77" s="2">
        <v>75</v>
      </c>
      <c r="B77" s="1" t="str">
        <f>"许媛媛"</f>
        <v>许媛媛</v>
      </c>
      <c r="C77" s="1">
        <v>18025</v>
      </c>
      <c r="D77" s="1" t="str">
        <f>"20180252018"</f>
        <v>20180252018</v>
      </c>
      <c r="E77" s="3"/>
    </row>
    <row r="78" spans="1:5" ht="30" customHeight="1">
      <c r="A78" s="2">
        <v>76</v>
      </c>
      <c r="B78" s="1" t="str">
        <f>"牛一然"</f>
        <v>牛一然</v>
      </c>
      <c r="C78" s="1">
        <v>18025</v>
      </c>
      <c r="D78" s="1" t="str">
        <f>"20180252025"</f>
        <v>20180252025</v>
      </c>
      <c r="E78" s="3"/>
    </row>
    <row r="79" spans="1:5" ht="30" customHeight="1">
      <c r="A79" s="2">
        <v>77</v>
      </c>
      <c r="B79" s="1" t="str">
        <f>"刘文"</f>
        <v>刘文</v>
      </c>
      <c r="C79" s="1">
        <v>18025</v>
      </c>
      <c r="D79" s="1" t="str">
        <f>"20180252014"</f>
        <v>20180252014</v>
      </c>
      <c r="E79" s="3"/>
    </row>
    <row r="80" spans="1:5" ht="30" customHeight="1">
      <c r="A80" s="2">
        <v>78</v>
      </c>
      <c r="B80" s="1" t="str">
        <f>"牛磊"</f>
        <v>牛磊</v>
      </c>
      <c r="C80" s="1">
        <v>18026</v>
      </c>
      <c r="D80" s="1" t="str">
        <f>"20180260727"</f>
        <v>20180260727</v>
      </c>
      <c r="E80" s="3"/>
    </row>
    <row r="81" spans="1:5" ht="30" customHeight="1">
      <c r="A81" s="2">
        <v>79</v>
      </c>
      <c r="B81" s="1" t="str">
        <f>"桂岭"</f>
        <v>桂岭</v>
      </c>
      <c r="C81" s="1">
        <v>18026</v>
      </c>
      <c r="D81" s="1" t="str">
        <f>"20180260730"</f>
        <v>20180260730</v>
      </c>
      <c r="E81" s="3"/>
    </row>
    <row r="82" spans="1:5" ht="30" customHeight="1">
      <c r="A82" s="2">
        <v>80</v>
      </c>
      <c r="B82" s="1" t="str">
        <f>"孟庆波"</f>
        <v>孟庆波</v>
      </c>
      <c r="C82" s="1">
        <v>18026</v>
      </c>
      <c r="D82" s="1" t="str">
        <f>"20180260723"</f>
        <v>20180260723</v>
      </c>
      <c r="E82" s="3"/>
    </row>
    <row r="83" spans="1:5" ht="30" customHeight="1">
      <c r="A83" s="2">
        <v>81</v>
      </c>
      <c r="B83" s="1" t="str">
        <f>"余飞"</f>
        <v>余飞</v>
      </c>
      <c r="C83" s="1">
        <v>18026</v>
      </c>
      <c r="D83" s="1" t="str">
        <f>"20180260720"</f>
        <v>20180260720</v>
      </c>
      <c r="E83" s="3"/>
    </row>
    <row r="84" spans="1:5" ht="30" customHeight="1">
      <c r="A84" s="2">
        <v>82</v>
      </c>
      <c r="B84" s="1" t="str">
        <f>"王丽明"</f>
        <v>王丽明</v>
      </c>
      <c r="C84" s="1">
        <v>18028</v>
      </c>
      <c r="D84" s="1" t="str">
        <f>"20180280226"</f>
        <v>20180280226</v>
      </c>
      <c r="E84" s="3"/>
    </row>
    <row r="85" spans="1:5" ht="30" customHeight="1">
      <c r="A85" s="2">
        <v>83</v>
      </c>
      <c r="B85" s="1" t="str">
        <f>"李利峰"</f>
        <v>李利峰</v>
      </c>
      <c r="C85" s="1">
        <v>18028</v>
      </c>
      <c r="D85" s="1" t="str">
        <f>"20180280223"</f>
        <v>20180280223</v>
      </c>
      <c r="E85" s="3"/>
    </row>
    <row r="86" spans="1:5" ht="30" customHeight="1">
      <c r="A86" s="2">
        <v>84</v>
      </c>
      <c r="B86" s="1" t="str">
        <f>"王凯"</f>
        <v>王凯</v>
      </c>
      <c r="C86" s="1">
        <v>18028</v>
      </c>
      <c r="D86" s="1" t="str">
        <f>"20180280229"</f>
        <v>20180280229</v>
      </c>
      <c r="E86" s="3"/>
    </row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</sheetData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2018-10-19T07:45:29Z</dcterms:modified>
  <cp:category/>
  <cp:version/>
  <cp:contentType/>
  <cp:contentStatus/>
</cp:coreProperties>
</file>